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유의사항" sheetId="2" r:id="rId6"/>
  </sheets>
  <definedNames/>
  <calcPr/>
</workbook>
</file>

<file path=xl/sharedStrings.xml><?xml version="1.0" encoding="utf-8"?>
<sst xmlns="http://schemas.openxmlformats.org/spreadsheetml/2006/main" count="75" uniqueCount="33">
  <si>
    <t>* 개통기한 : 2026.04.24 ~ 2026.04.27</t>
  </si>
  <si>
    <t>프로모션</t>
  </si>
  <si>
    <t>모두다 맘껏 7GB+(밀리의 서재 FREE)</t>
  </si>
  <si>
    <t>√</t>
  </si>
  <si>
    <t>년월</t>
  </si>
  <si>
    <t>M+</t>
  </si>
  <si>
    <t>요금제</t>
  </si>
  <si>
    <t>봄</t>
  </si>
  <si>
    <t>밀리의서재</t>
  </si>
  <si>
    <t>데이터쿠폰</t>
  </si>
  <si>
    <t>바로유심</t>
  </si>
  <si>
    <t>혜택</t>
  </si>
  <si>
    <t>실이득</t>
  </si>
  <si>
    <t>비고</t>
  </si>
  <si>
    <t>Npay</t>
  </si>
  <si>
    <t>피클</t>
  </si>
  <si>
    <t>20GB</t>
  </si>
  <si>
    <t>누적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</si>
  <si>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</si>
  <si>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</si>
  <si>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</si>
  <si>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</si>
  <si>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</si>
  <si>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</si>
  <si>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</si>
  <si>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</si>
  <si>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</si>
  <si>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2027-04</t>
  </si>
  <si>
    <t>합계</t>
  </si>
  <si>
    <t>모두다 맘껏 7GB+(PAY쿠폰 5000P)</t>
  </si>
  <si>
    <t>네이버페이</t>
  </si>
  <si>
    <t>5000원</t>
  </si>
  <si>
    <t>참고용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</si>
</sst>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"/>
  </numFmts>
  <fonts count="10">
    <font>
      <sz val="10.0"/>
      <color rgb="FF000000"/>
      <name val="Arial"/>
      <scheme val="minor"/>
    </font>
    <font>
      <color theme="1"/>
      <name val="Arial"/>
    </font>
    <font>
      <u/>
      <color rgb="FF0000FF"/>
    </font>
    <font>
      <color theme="1"/>
      <name val="Arial"/>
      <scheme val="minor"/>
    </font>
    <font>
      <u/>
      <color rgb="FF0000FF"/>
      <name val="&quot;맑은 고딕&quot;"/>
    </font>
    <font>
      <b/>
      <color rgb="FFFF0000"/>
      <name val="&quot;맑은 고딕&quot;"/>
    </font>
    <font>
      <color rgb="FF000000"/>
      <name val="&quot;맑은 고딕&quot;"/>
    </font>
    <font>
      <b/>
      <color rgb="FF000000"/>
      <name val="&quot;맑은 고딕&quot;"/>
    </font>
    <font/>
    <font>
      <color rgb="FFFF0000"/>
      <name val="&quot;맑은 고딕&quot;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0" fillId="0" fontId="2" numFmtId="0" xfId="0" applyAlignment="1" applyFont="1">
      <alignment readingOrder="0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right"/>
    </xf>
    <xf borderId="0" fillId="0" fontId="4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horizontal="center" readingOrder="0" shrinkToFit="0" vertical="center" wrapText="0"/>
    </xf>
    <xf borderId="0" fillId="0" fontId="6" numFmtId="0" xfId="0" applyAlignment="1" applyFont="1">
      <alignment horizontal="center" shrinkToFit="0" vertical="center" wrapText="0"/>
    </xf>
    <xf borderId="1" fillId="2" fontId="7" numFmtId="0" xfId="0" applyAlignment="1" applyBorder="1" applyFill="1" applyFont="1">
      <alignment horizontal="center" readingOrder="0" shrinkToFit="0" vertical="center" wrapText="0"/>
    </xf>
    <xf borderId="2" fillId="2" fontId="7" numFmtId="0" xfId="0" applyAlignment="1" applyBorder="1" applyFont="1">
      <alignment horizontal="center" readingOrder="0" shrinkToFit="0" vertical="center" wrapText="0"/>
    </xf>
    <xf borderId="3" fillId="2" fontId="7" numFmtId="0" xfId="0" applyAlignment="1" applyBorder="1" applyFont="1">
      <alignment horizontal="center" readingOrder="0" shrinkToFit="0" vertical="center" wrapText="0"/>
    </xf>
    <xf borderId="4" fillId="0" fontId="8" numFmtId="0" xfId="0" applyBorder="1" applyFont="1"/>
    <xf borderId="5" fillId="0" fontId="8" numFmtId="0" xfId="0" applyBorder="1" applyFont="1"/>
    <xf borderId="4" fillId="2" fontId="7" numFmtId="0" xfId="0" applyAlignment="1" applyBorder="1" applyFont="1">
      <alignment horizontal="center" readingOrder="0" shrinkToFit="0" vertical="center" wrapText="0"/>
    </xf>
    <xf borderId="5" fillId="2" fontId="7" numFmtId="0" xfId="0" applyAlignment="1" applyBorder="1" applyFont="1">
      <alignment horizontal="center" readingOrder="0" shrinkToFit="0" vertical="center" wrapText="0"/>
    </xf>
    <xf borderId="6" fillId="2" fontId="7" numFmtId="0" xfId="0" applyAlignment="1" applyBorder="1" applyFont="1">
      <alignment horizontal="center" readingOrder="0" shrinkToFit="0" vertical="center" wrapText="0"/>
    </xf>
    <xf borderId="6" fillId="0" fontId="8" numFmtId="0" xfId="0" applyBorder="1" applyFont="1"/>
    <xf quotePrefix="1" borderId="7" fillId="0" fontId="6" numFmtId="0" xfId="0" applyAlignment="1" applyBorder="1" applyFont="1">
      <alignment horizontal="center" readingOrder="0"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7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3" xfId="0" applyAlignment="1" applyFont="1" applyNumberFormat="1">
      <alignment horizontal="right" readingOrder="0" shrinkToFit="0" vertical="center" wrapText="0"/>
    </xf>
    <xf borderId="8" fillId="0" fontId="9" numFmtId="3" xfId="0" applyAlignment="1" applyBorder="1" applyFont="1" applyNumberFormat="1">
      <alignment horizontal="right" readingOrder="0" shrinkToFit="0" vertical="center" wrapText="0"/>
    </xf>
    <xf borderId="8" fillId="0" fontId="6" numFmtId="3" xfId="0" applyAlignment="1" applyBorder="1" applyFont="1" applyNumberFormat="1">
      <alignment horizontal="right" readingOrder="0" shrinkToFit="0" vertical="center" wrapText="0"/>
    </xf>
    <xf borderId="8" fillId="0" fontId="6" numFmtId="0" xfId="0" applyAlignment="1" applyBorder="1" applyFont="1">
      <alignment horizontal="center" shrinkToFit="0" vertical="center" wrapText="0"/>
    </xf>
    <xf borderId="7" fillId="0" fontId="6" numFmtId="0" xfId="0" applyAlignment="1" applyBorder="1" applyFont="1">
      <alignment horizontal="center" readingOrder="0" shrinkToFit="0" vertical="center" wrapText="0"/>
    </xf>
    <xf borderId="7" fillId="0" fontId="6" numFmtId="164" xfId="0" applyAlignment="1" applyBorder="1" applyFont="1" applyNumberFormat="1">
      <alignment horizontal="center" readingOrder="0" shrinkToFit="0" vertical="center" wrapText="0"/>
    </xf>
    <xf borderId="5" fillId="0" fontId="6" numFmtId="0" xfId="0" applyAlignment="1" applyBorder="1" applyFont="1">
      <alignment horizontal="center" readingOrder="0" shrinkToFit="0" vertical="center" wrapText="0"/>
    </xf>
    <xf borderId="4" fillId="0" fontId="6" numFmtId="0" xfId="0" applyAlignment="1" applyBorder="1" applyFont="1">
      <alignment horizontal="right" readingOrder="0" shrinkToFit="0" vertical="center" wrapText="0"/>
    </xf>
    <xf borderId="4" fillId="0" fontId="6" numFmtId="3" xfId="0" applyAlignment="1" applyBorder="1" applyFont="1" applyNumberFormat="1">
      <alignment horizontal="right" readingOrder="0" shrinkToFit="0" vertical="center" wrapText="0"/>
    </xf>
    <xf borderId="5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0" xfId="0" applyAlignment="1" applyBorder="1" applyFont="1">
      <alignment horizontal="center" shrinkToFit="0" vertical="center" wrapText="0"/>
    </xf>
    <xf borderId="9" fillId="2" fontId="7" numFmtId="0" xfId="0" applyAlignment="1" applyBorder="1" applyFont="1">
      <alignment horizontal="center" readingOrder="0" shrinkToFit="0" vertical="center" wrapText="0"/>
    </xf>
    <xf borderId="10" fillId="0" fontId="8" numFmtId="0" xfId="0" applyBorder="1" applyFont="1"/>
    <xf borderId="10" fillId="0" fontId="6" numFmtId="3" xfId="0" applyAlignment="1" applyBorder="1" applyFont="1" applyNumberFormat="1">
      <alignment horizontal="right" readingOrder="0" shrinkToFit="0" vertical="center" wrapText="0"/>
    </xf>
    <xf borderId="11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0" xfId="0" applyAlignment="1" applyFont="1">
      <alignment horizontal="right" shrinkToFit="0" vertical="center" wrapText="0"/>
    </xf>
    <xf borderId="8" fillId="0" fontId="6" numFmtId="0" xfId="0" applyAlignment="1" applyBorder="1" applyFon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124700" cy="3971925"/>
    <xdr:pic>
      <xdr:nvPicPr>
        <xdr:cNvPr id="0" name="image2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</xdr:row>
      <xdr:rowOff>200025</xdr:rowOff>
    </xdr:from>
    <xdr:ext cx="7124700" cy="3048000"/>
    <xdr:pic>
      <xdr:nvPicPr>
        <xdr:cNvPr id="0" name="image1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ktmmobile.com/event/eventDetail.do?ntcartSeq=1818&amp;sbstCtg=E&amp;eventBranch=E" TargetMode="External"/><Relationship Id="rId2" Type="http://schemas.openxmlformats.org/officeDocument/2006/relationships/hyperlink" Target="https://www.ktmmobile.com/appForm/appFormDesignView.do?onOffType=5&amp;operType=MNP3&amp;indcOdrg=1&amp;prdtSctnCd=LTE&amp;prdtId=K7006048&amp;rateCd=PL235Q981" TargetMode="External"/><Relationship Id="rId3" Type="http://schemas.openxmlformats.org/officeDocument/2006/relationships/hyperlink" Target="https://www.ktmmobile.com/appForm/appFormDesignView.do?onOffType=5&amp;operType=MNP3&amp;indcOdrg=1&amp;prdtSctnCd=LTE&amp;prdtId=K7006048&amp;rateCd=PL238P571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min="4" max="10" width="10.13"/>
    <col customWidth="1" min="11" max="11" width="12.63"/>
  </cols>
  <sheetData>
    <row r="1">
      <c r="A1" s="1" t="s">
        <v>0</v>
      </c>
      <c r="B1" s="1"/>
      <c r="C1" s="1"/>
      <c r="D1" s="1"/>
      <c r="E1" s="2" t="s">
        <v>1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>
      <c r="A3" s="5" t="s">
        <v>2</v>
      </c>
      <c r="D3" s="6" t="s">
        <v>3</v>
      </c>
      <c r="E3" s="6" t="s">
        <v>3</v>
      </c>
      <c r="F3" s="6" t="s">
        <v>3</v>
      </c>
      <c r="G3" s="6" t="s">
        <v>3</v>
      </c>
      <c r="H3" s="7"/>
      <c r="I3" s="7"/>
      <c r="J3" s="7"/>
      <c r="K3" s="7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>
      <c r="A4" s="8" t="s">
        <v>4</v>
      </c>
      <c r="B4" s="9" t="s">
        <v>5</v>
      </c>
      <c r="C4" s="8" t="s">
        <v>6</v>
      </c>
      <c r="D4" s="8" t="s">
        <v>7</v>
      </c>
      <c r="E4" s="9" t="s">
        <v>8</v>
      </c>
      <c r="F4" s="9" t="s">
        <v>9</v>
      </c>
      <c r="G4" s="10" t="s">
        <v>10</v>
      </c>
      <c r="H4" s="9" t="s">
        <v>6</v>
      </c>
      <c r="I4" s="9" t="s">
        <v>11</v>
      </c>
      <c r="J4" s="10" t="s">
        <v>12</v>
      </c>
      <c r="K4" s="10" t="s">
        <v>13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>
      <c r="A5" s="11"/>
      <c r="B5" s="12"/>
      <c r="C5" s="11"/>
      <c r="D5" s="13" t="s">
        <v>14</v>
      </c>
      <c r="E5" s="14" t="s">
        <v>15</v>
      </c>
      <c r="F5" s="14" t="s">
        <v>16</v>
      </c>
      <c r="G5" s="15" t="s">
        <v>14</v>
      </c>
      <c r="H5" s="14" t="s">
        <v>17</v>
      </c>
      <c r="I5" s="14" t="s">
        <v>17</v>
      </c>
      <c r="J5" s="15" t="s">
        <v>17</v>
      </c>
      <c r="K5" s="16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>
      <c r="A6" s="17" t="s">
        <v>18</v>
      </c>
      <c r="B6" s="18">
        <v>0.0</v>
      </c>
      <c r="C6" s="19">
        <f>FLOOR(C7 / 30 * (30-23) / 10, 1) * 10</f>
        <v>3800</v>
      </c>
      <c r="D6" s="19">
        <v>0.0</v>
      </c>
      <c r="E6" s="20">
        <v>0.0</v>
      </c>
      <c r="F6" s="20">
        <v>0.0</v>
      </c>
      <c r="G6" s="21">
        <v>-8000.0</v>
      </c>
      <c r="H6" s="20">
        <f t="shared" ref="H6:H18" si="1">SUM($C$6:C6)</f>
        <v>3800</v>
      </c>
      <c r="I6" s="20">
        <f t="shared" ref="I6:I18" si="2">SUM($D$6:G6)</f>
        <v>-8000</v>
      </c>
      <c r="J6" s="22">
        <f t="shared" ref="J6:J18" si="3">I6-H6</f>
        <v>-11800</v>
      </c>
      <c r="K6" s="2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>
      <c r="A7" s="17" t="s">
        <v>19</v>
      </c>
      <c r="B7" s="18">
        <v>1.0</v>
      </c>
      <c r="C7" s="19">
        <v>16300.0</v>
      </c>
      <c r="D7" s="19">
        <v>0.0</v>
      </c>
      <c r="E7" s="20">
        <v>7450.0</v>
      </c>
      <c r="F7" s="20">
        <v>0.0</v>
      </c>
      <c r="G7" s="22">
        <v>0.0</v>
      </c>
      <c r="H7" s="20">
        <f t="shared" si="1"/>
        <v>20100</v>
      </c>
      <c r="I7" s="20">
        <f t="shared" si="2"/>
        <v>-550</v>
      </c>
      <c r="J7" s="22">
        <f t="shared" si="3"/>
        <v>-20650</v>
      </c>
      <c r="K7" s="2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>
      <c r="A8" s="24" t="s">
        <v>20</v>
      </c>
      <c r="B8" s="18">
        <v>2.0</v>
      </c>
      <c r="C8" s="19">
        <v>16300.0</v>
      </c>
      <c r="D8" s="19">
        <v>30000.0</v>
      </c>
      <c r="E8" s="20">
        <v>7450.0</v>
      </c>
      <c r="F8" s="20">
        <v>0.0</v>
      </c>
      <c r="G8" s="22">
        <v>0.0</v>
      </c>
      <c r="H8" s="20">
        <f t="shared" si="1"/>
        <v>36400</v>
      </c>
      <c r="I8" s="20">
        <f t="shared" si="2"/>
        <v>36900</v>
      </c>
      <c r="J8" s="22">
        <f t="shared" si="3"/>
        <v>500</v>
      </c>
      <c r="K8" s="2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>
      <c r="A9" s="24" t="s">
        <v>21</v>
      </c>
      <c r="B9" s="18">
        <v>3.0</v>
      </c>
      <c r="C9" s="19">
        <v>16300.0</v>
      </c>
      <c r="D9" s="19">
        <v>30000.0</v>
      </c>
      <c r="E9" s="20">
        <v>7450.0</v>
      </c>
      <c r="F9" s="20">
        <v>8000.0</v>
      </c>
      <c r="G9" s="22">
        <v>0.0</v>
      </c>
      <c r="H9" s="20">
        <f t="shared" si="1"/>
        <v>52700</v>
      </c>
      <c r="I9" s="20">
        <f t="shared" si="2"/>
        <v>82350</v>
      </c>
      <c r="J9" s="22">
        <f t="shared" si="3"/>
        <v>29650</v>
      </c>
      <c r="K9" s="2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>
      <c r="A10" s="24" t="s">
        <v>22</v>
      </c>
      <c r="B10" s="18">
        <v>4.0</v>
      </c>
      <c r="C10" s="19">
        <v>16300.0</v>
      </c>
      <c r="D10" s="19">
        <v>30000.0</v>
      </c>
      <c r="E10" s="20">
        <v>7450.0</v>
      </c>
      <c r="F10" s="20">
        <v>0.0</v>
      </c>
      <c r="G10" s="22">
        <v>20000.0</v>
      </c>
      <c r="H10" s="20">
        <f t="shared" si="1"/>
        <v>69000</v>
      </c>
      <c r="I10" s="20">
        <f t="shared" si="2"/>
        <v>139800</v>
      </c>
      <c r="J10" s="22">
        <f t="shared" si="3"/>
        <v>70800</v>
      </c>
      <c r="K10" s="2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>
      <c r="A11" s="24" t="s">
        <v>23</v>
      </c>
      <c r="B11" s="18">
        <v>5.0</v>
      </c>
      <c r="C11" s="19">
        <v>16300.0</v>
      </c>
      <c r="D11" s="19">
        <v>30000.0</v>
      </c>
      <c r="E11" s="20">
        <v>7450.0</v>
      </c>
      <c r="F11" s="20">
        <v>0.0</v>
      </c>
      <c r="G11" s="22">
        <v>0.0</v>
      </c>
      <c r="H11" s="20">
        <f t="shared" si="1"/>
        <v>85300</v>
      </c>
      <c r="I11" s="20">
        <f t="shared" si="2"/>
        <v>177250</v>
      </c>
      <c r="J11" s="22">
        <f t="shared" si="3"/>
        <v>91950</v>
      </c>
      <c r="K11" s="2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A12" s="24" t="s">
        <v>24</v>
      </c>
      <c r="B12" s="18">
        <v>6.0</v>
      </c>
      <c r="C12" s="19">
        <v>16300.0</v>
      </c>
      <c r="D12" s="19">
        <v>30000.0</v>
      </c>
      <c r="E12" s="20">
        <v>7450.0</v>
      </c>
      <c r="F12" s="20">
        <v>8000.0</v>
      </c>
      <c r="G12" s="22">
        <v>0.0</v>
      </c>
      <c r="H12" s="20">
        <f t="shared" si="1"/>
        <v>101600</v>
      </c>
      <c r="I12" s="20">
        <f t="shared" si="2"/>
        <v>222700</v>
      </c>
      <c r="J12" s="22">
        <f t="shared" si="3"/>
        <v>121100</v>
      </c>
      <c r="K12" s="2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>
      <c r="A13" s="24" t="s">
        <v>25</v>
      </c>
      <c r="B13" s="18">
        <v>7.0</v>
      </c>
      <c r="C13" s="19">
        <v>16300.0</v>
      </c>
      <c r="D13" s="19">
        <v>30000.0</v>
      </c>
      <c r="E13" s="20">
        <v>7450.0</v>
      </c>
      <c r="F13" s="20">
        <v>0.0</v>
      </c>
      <c r="G13" s="22">
        <v>10000.0</v>
      </c>
      <c r="H13" s="20">
        <f t="shared" si="1"/>
        <v>117900</v>
      </c>
      <c r="I13" s="20">
        <f t="shared" si="2"/>
        <v>270150</v>
      </c>
      <c r="J13" s="22">
        <f t="shared" si="3"/>
        <v>152250</v>
      </c>
      <c r="K13" s="2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>
      <c r="A14" s="24" t="s">
        <v>26</v>
      </c>
      <c r="B14" s="18">
        <v>8.0</v>
      </c>
      <c r="C14" s="19">
        <v>16300.0</v>
      </c>
      <c r="D14" s="19">
        <v>30000.0</v>
      </c>
      <c r="E14" s="20">
        <v>7450.0</v>
      </c>
      <c r="F14" s="20">
        <v>0.0</v>
      </c>
      <c r="G14" s="22">
        <v>0.0</v>
      </c>
      <c r="H14" s="20">
        <f t="shared" si="1"/>
        <v>134200</v>
      </c>
      <c r="I14" s="20">
        <f t="shared" si="2"/>
        <v>307600</v>
      </c>
      <c r="J14" s="22">
        <f t="shared" si="3"/>
        <v>173400</v>
      </c>
      <c r="K14" s="2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>
      <c r="A15" s="25">
        <v>46388.0</v>
      </c>
      <c r="B15" s="18">
        <v>9.0</v>
      </c>
      <c r="C15" s="19">
        <v>16300.0</v>
      </c>
      <c r="D15" s="19">
        <v>30000.0</v>
      </c>
      <c r="E15" s="20">
        <v>7450.0</v>
      </c>
      <c r="F15" s="20">
        <v>8000.0</v>
      </c>
      <c r="G15" s="22">
        <v>0.0</v>
      </c>
      <c r="H15" s="20">
        <f t="shared" si="1"/>
        <v>150500</v>
      </c>
      <c r="I15" s="20">
        <f t="shared" si="2"/>
        <v>353050</v>
      </c>
      <c r="J15" s="22">
        <f t="shared" si="3"/>
        <v>202550</v>
      </c>
      <c r="K15" s="2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>
      <c r="A16" s="25">
        <v>46419.0</v>
      </c>
      <c r="B16" s="18">
        <v>10.0</v>
      </c>
      <c r="C16" s="19">
        <v>16300.0</v>
      </c>
      <c r="D16" s="19">
        <v>30000.0</v>
      </c>
      <c r="E16" s="20">
        <v>7450.0</v>
      </c>
      <c r="F16" s="20">
        <v>0.0</v>
      </c>
      <c r="G16" s="22">
        <v>0.0</v>
      </c>
      <c r="H16" s="20">
        <f t="shared" si="1"/>
        <v>166800</v>
      </c>
      <c r="I16" s="20">
        <f t="shared" si="2"/>
        <v>390500</v>
      </c>
      <c r="J16" s="22">
        <f t="shared" si="3"/>
        <v>223700</v>
      </c>
      <c r="K16" s="2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>
      <c r="A17" s="25">
        <v>46447.0</v>
      </c>
      <c r="B17" s="18">
        <v>11.0</v>
      </c>
      <c r="C17" s="19">
        <v>16300.0</v>
      </c>
      <c r="D17" s="19">
        <v>30000.0</v>
      </c>
      <c r="E17" s="20">
        <v>7450.0</v>
      </c>
      <c r="F17" s="20">
        <v>0.0</v>
      </c>
      <c r="G17" s="22">
        <v>0.0</v>
      </c>
      <c r="H17" s="20">
        <f t="shared" si="1"/>
        <v>183100</v>
      </c>
      <c r="I17" s="20">
        <f t="shared" si="2"/>
        <v>427950</v>
      </c>
      <c r="J17" s="22">
        <f t="shared" si="3"/>
        <v>244850</v>
      </c>
      <c r="K17" s="2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>
      <c r="A18" s="17" t="s">
        <v>27</v>
      </c>
      <c r="B18" s="26">
        <v>12.0</v>
      </c>
      <c r="C18" s="27">
        <v>0.0</v>
      </c>
      <c r="D18" s="28">
        <v>0.0</v>
      </c>
      <c r="E18" s="29">
        <v>0.0</v>
      </c>
      <c r="F18" s="29">
        <v>0.0</v>
      </c>
      <c r="G18" s="30">
        <v>0.0</v>
      </c>
      <c r="H18" s="29">
        <f t="shared" si="1"/>
        <v>183100</v>
      </c>
      <c r="I18" s="29">
        <f t="shared" si="2"/>
        <v>427950</v>
      </c>
      <c r="J18" s="30">
        <f t="shared" si="3"/>
        <v>244850</v>
      </c>
      <c r="K18" s="3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>
      <c r="A19" s="32" t="s">
        <v>28</v>
      </c>
      <c r="B19" s="33"/>
      <c r="C19" s="34">
        <f t="shared" ref="C19:G19" si="4">SUM(C6:C18)</f>
        <v>183100</v>
      </c>
      <c r="D19" s="35">
        <f t="shared" si="4"/>
        <v>300000</v>
      </c>
      <c r="E19" s="35">
        <f t="shared" si="4"/>
        <v>81950</v>
      </c>
      <c r="F19" s="35">
        <f t="shared" si="4"/>
        <v>24000</v>
      </c>
      <c r="G19" s="34">
        <f t="shared" si="4"/>
        <v>22000</v>
      </c>
      <c r="H19" s="36"/>
      <c r="I19" s="36"/>
      <c r="J19" s="36"/>
      <c r="K19" s="7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>
      <c r="A20" s="13" t="s">
        <v>11</v>
      </c>
      <c r="B20" s="16"/>
      <c r="C20" s="30">
        <f>SUMIF(D3:G3, "√", D19:G19)</f>
        <v>427950</v>
      </c>
      <c r="D20" s="7"/>
      <c r="E20" s="7"/>
      <c r="F20" s="7"/>
      <c r="G20" s="7"/>
      <c r="H20" s="7"/>
      <c r="I20" s="7"/>
      <c r="J20" s="7"/>
      <c r="K20" s="7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>
      <c r="A21" s="13" t="s">
        <v>12</v>
      </c>
      <c r="B21" s="16"/>
      <c r="C21" s="30">
        <f>C20-C19</f>
        <v>244850</v>
      </c>
      <c r="D21" s="7"/>
      <c r="E21" s="7"/>
      <c r="F21" s="7"/>
      <c r="G21" s="7"/>
      <c r="H21" s="7"/>
      <c r="I21" s="7"/>
      <c r="J21" s="7"/>
      <c r="K21" s="7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>
      <c r="A23" s="5" t="s">
        <v>29</v>
      </c>
      <c r="D23" s="6" t="s">
        <v>3</v>
      </c>
      <c r="E23" s="6" t="s">
        <v>3</v>
      </c>
      <c r="F23" s="6" t="s">
        <v>3</v>
      </c>
      <c r="G23" s="6" t="s">
        <v>3</v>
      </c>
      <c r="H23" s="7"/>
      <c r="I23" s="7"/>
      <c r="J23" s="7"/>
      <c r="K23" s="7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>
      <c r="A24" s="8" t="s">
        <v>4</v>
      </c>
      <c r="B24" s="9" t="s">
        <v>5</v>
      </c>
      <c r="C24" s="8" t="s">
        <v>6</v>
      </c>
      <c r="D24" s="8" t="s">
        <v>7</v>
      </c>
      <c r="E24" s="9" t="s">
        <v>30</v>
      </c>
      <c r="F24" s="9" t="s">
        <v>9</v>
      </c>
      <c r="G24" s="10" t="s">
        <v>10</v>
      </c>
      <c r="H24" s="9" t="s">
        <v>6</v>
      </c>
      <c r="I24" s="9" t="s">
        <v>11</v>
      </c>
      <c r="J24" s="10" t="s">
        <v>12</v>
      </c>
      <c r="K24" s="10" t="s">
        <v>13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>
      <c r="A25" s="11"/>
      <c r="B25" s="12"/>
      <c r="C25" s="11"/>
      <c r="D25" s="13" t="s">
        <v>14</v>
      </c>
      <c r="E25" s="14" t="s">
        <v>31</v>
      </c>
      <c r="F25" s="14" t="s">
        <v>16</v>
      </c>
      <c r="G25" s="15" t="s">
        <v>14</v>
      </c>
      <c r="H25" s="14" t="s">
        <v>17</v>
      </c>
      <c r="I25" s="14" t="s">
        <v>17</v>
      </c>
      <c r="J25" s="15" t="s">
        <v>17</v>
      </c>
      <c r="K25" s="1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>
      <c r="A26" s="17" t="s">
        <v>18</v>
      </c>
      <c r="B26" s="18">
        <v>0.0</v>
      </c>
      <c r="C26" s="19">
        <f>FLOOR(C27 / 30 * (30-23) / 10, 1) * 10</f>
        <v>4310</v>
      </c>
      <c r="D26" s="19">
        <v>0.0</v>
      </c>
      <c r="E26" s="20">
        <v>0.0</v>
      </c>
      <c r="F26" s="20">
        <v>0.0</v>
      </c>
      <c r="G26" s="21">
        <v>-8000.0</v>
      </c>
      <c r="H26" s="20">
        <f t="shared" ref="H26:H38" si="5">SUM($C$26:C26)</f>
        <v>4310</v>
      </c>
      <c r="I26" s="20">
        <f t="shared" ref="I26:I38" si="6">SUM($D$26:G26)</f>
        <v>-8000</v>
      </c>
      <c r="J26" s="22">
        <f t="shared" ref="J26:J38" si="7">I26-H26</f>
        <v>-12310</v>
      </c>
      <c r="K26" s="37" t="s">
        <v>32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>
      <c r="A27" s="17" t="s">
        <v>19</v>
      </c>
      <c r="B27" s="18">
        <v>1.0</v>
      </c>
      <c r="C27" s="19">
        <v>18500.0</v>
      </c>
      <c r="D27" s="19">
        <v>0.0</v>
      </c>
      <c r="E27" s="20">
        <v>5000.0</v>
      </c>
      <c r="F27" s="20">
        <v>0.0</v>
      </c>
      <c r="G27" s="22">
        <v>0.0</v>
      </c>
      <c r="H27" s="20">
        <f t="shared" si="5"/>
        <v>22810</v>
      </c>
      <c r="I27" s="20">
        <f t="shared" si="6"/>
        <v>-3000</v>
      </c>
      <c r="J27" s="22">
        <f t="shared" si="7"/>
        <v>-25810</v>
      </c>
      <c r="K27" s="2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>
      <c r="A28" s="24" t="s">
        <v>20</v>
      </c>
      <c r="B28" s="18">
        <v>2.0</v>
      </c>
      <c r="C28" s="19">
        <v>18500.0</v>
      </c>
      <c r="D28" s="19">
        <v>30000.0</v>
      </c>
      <c r="E28" s="20">
        <v>5000.0</v>
      </c>
      <c r="F28" s="20">
        <v>0.0</v>
      </c>
      <c r="G28" s="22">
        <v>0.0</v>
      </c>
      <c r="H28" s="20">
        <f t="shared" si="5"/>
        <v>41310</v>
      </c>
      <c r="I28" s="20">
        <f t="shared" si="6"/>
        <v>32000</v>
      </c>
      <c r="J28" s="22">
        <f t="shared" si="7"/>
        <v>-9310</v>
      </c>
      <c r="K28" s="2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>
      <c r="A29" s="24" t="s">
        <v>21</v>
      </c>
      <c r="B29" s="18">
        <v>3.0</v>
      </c>
      <c r="C29" s="19">
        <v>18500.0</v>
      </c>
      <c r="D29" s="19">
        <v>30000.0</v>
      </c>
      <c r="E29" s="20">
        <v>5000.0</v>
      </c>
      <c r="F29" s="20">
        <v>8000.0</v>
      </c>
      <c r="G29" s="22">
        <v>0.0</v>
      </c>
      <c r="H29" s="20">
        <f t="shared" si="5"/>
        <v>59810</v>
      </c>
      <c r="I29" s="20">
        <f t="shared" si="6"/>
        <v>75000</v>
      </c>
      <c r="J29" s="22">
        <f t="shared" si="7"/>
        <v>15190</v>
      </c>
      <c r="K29" s="2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>
      <c r="A30" s="24" t="s">
        <v>22</v>
      </c>
      <c r="B30" s="18">
        <v>4.0</v>
      </c>
      <c r="C30" s="19">
        <v>18500.0</v>
      </c>
      <c r="D30" s="19">
        <v>30000.0</v>
      </c>
      <c r="E30" s="20">
        <v>5000.0</v>
      </c>
      <c r="F30" s="20">
        <v>0.0</v>
      </c>
      <c r="G30" s="22">
        <v>20000.0</v>
      </c>
      <c r="H30" s="20">
        <f t="shared" si="5"/>
        <v>78310</v>
      </c>
      <c r="I30" s="20">
        <f t="shared" si="6"/>
        <v>130000</v>
      </c>
      <c r="J30" s="22">
        <f t="shared" si="7"/>
        <v>51690</v>
      </c>
      <c r="K30" s="2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>
      <c r="A31" s="24" t="s">
        <v>23</v>
      </c>
      <c r="B31" s="18">
        <v>5.0</v>
      </c>
      <c r="C31" s="19">
        <v>18500.0</v>
      </c>
      <c r="D31" s="19">
        <v>30000.0</v>
      </c>
      <c r="E31" s="20">
        <v>5000.0</v>
      </c>
      <c r="F31" s="20">
        <v>0.0</v>
      </c>
      <c r="G31" s="22">
        <v>0.0</v>
      </c>
      <c r="H31" s="20">
        <f t="shared" si="5"/>
        <v>96810</v>
      </c>
      <c r="I31" s="20">
        <f t="shared" si="6"/>
        <v>165000</v>
      </c>
      <c r="J31" s="22">
        <f t="shared" si="7"/>
        <v>68190</v>
      </c>
      <c r="K31" s="2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>
      <c r="A32" s="24" t="s">
        <v>24</v>
      </c>
      <c r="B32" s="18">
        <v>6.0</v>
      </c>
      <c r="C32" s="19">
        <v>18500.0</v>
      </c>
      <c r="D32" s="19">
        <v>30000.0</v>
      </c>
      <c r="E32" s="20">
        <v>5000.0</v>
      </c>
      <c r="F32" s="20">
        <v>8000.0</v>
      </c>
      <c r="G32" s="22">
        <v>0.0</v>
      </c>
      <c r="H32" s="20">
        <f t="shared" si="5"/>
        <v>115310</v>
      </c>
      <c r="I32" s="20">
        <f t="shared" si="6"/>
        <v>208000</v>
      </c>
      <c r="J32" s="22">
        <f t="shared" si="7"/>
        <v>92690</v>
      </c>
      <c r="K32" s="2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>
      <c r="A33" s="24" t="s">
        <v>25</v>
      </c>
      <c r="B33" s="18">
        <v>7.0</v>
      </c>
      <c r="C33" s="19">
        <v>18500.0</v>
      </c>
      <c r="D33" s="19">
        <v>30000.0</v>
      </c>
      <c r="E33" s="20">
        <v>5000.0</v>
      </c>
      <c r="F33" s="20">
        <v>0.0</v>
      </c>
      <c r="G33" s="22">
        <v>10000.0</v>
      </c>
      <c r="H33" s="20">
        <f t="shared" si="5"/>
        <v>133810</v>
      </c>
      <c r="I33" s="20">
        <f t="shared" si="6"/>
        <v>253000</v>
      </c>
      <c r="J33" s="22">
        <f t="shared" si="7"/>
        <v>119190</v>
      </c>
      <c r="K33" s="2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>
      <c r="A34" s="24" t="s">
        <v>26</v>
      </c>
      <c r="B34" s="18">
        <v>8.0</v>
      </c>
      <c r="C34" s="19">
        <v>18500.0</v>
      </c>
      <c r="D34" s="19">
        <v>30000.0</v>
      </c>
      <c r="E34" s="20">
        <v>5000.0</v>
      </c>
      <c r="F34" s="20">
        <v>0.0</v>
      </c>
      <c r="G34" s="22">
        <v>0.0</v>
      </c>
      <c r="H34" s="20">
        <f t="shared" si="5"/>
        <v>152310</v>
      </c>
      <c r="I34" s="20">
        <f t="shared" si="6"/>
        <v>288000</v>
      </c>
      <c r="J34" s="22">
        <f t="shared" si="7"/>
        <v>135690</v>
      </c>
      <c r="K34" s="2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>
      <c r="A35" s="25">
        <v>46388.0</v>
      </c>
      <c r="B35" s="18">
        <v>9.0</v>
      </c>
      <c r="C35" s="19">
        <v>18500.0</v>
      </c>
      <c r="D35" s="19">
        <v>30000.0</v>
      </c>
      <c r="E35" s="20">
        <v>5000.0</v>
      </c>
      <c r="F35" s="20">
        <v>8000.0</v>
      </c>
      <c r="G35" s="22">
        <v>0.0</v>
      </c>
      <c r="H35" s="20">
        <f t="shared" si="5"/>
        <v>170810</v>
      </c>
      <c r="I35" s="20">
        <f t="shared" si="6"/>
        <v>331000</v>
      </c>
      <c r="J35" s="22">
        <f t="shared" si="7"/>
        <v>160190</v>
      </c>
      <c r="K35" s="2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>
      <c r="A36" s="25">
        <v>46419.0</v>
      </c>
      <c r="B36" s="18">
        <v>10.0</v>
      </c>
      <c r="C36" s="19">
        <v>18500.0</v>
      </c>
      <c r="D36" s="19">
        <v>30000.0</v>
      </c>
      <c r="E36" s="20">
        <v>5000.0</v>
      </c>
      <c r="F36" s="20">
        <v>0.0</v>
      </c>
      <c r="G36" s="22">
        <v>0.0</v>
      </c>
      <c r="H36" s="20">
        <f t="shared" si="5"/>
        <v>189310</v>
      </c>
      <c r="I36" s="20">
        <f t="shared" si="6"/>
        <v>366000</v>
      </c>
      <c r="J36" s="22">
        <f t="shared" si="7"/>
        <v>176690</v>
      </c>
      <c r="K36" s="2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>
      <c r="A37" s="25">
        <v>46447.0</v>
      </c>
      <c r="B37" s="18">
        <v>11.0</v>
      </c>
      <c r="C37" s="19">
        <v>18500.0</v>
      </c>
      <c r="D37" s="19">
        <v>30000.0</v>
      </c>
      <c r="E37" s="20">
        <v>5000.0</v>
      </c>
      <c r="F37" s="20">
        <v>0.0</v>
      </c>
      <c r="G37" s="22">
        <v>0.0</v>
      </c>
      <c r="H37" s="20">
        <f t="shared" si="5"/>
        <v>207810</v>
      </c>
      <c r="I37" s="20">
        <f t="shared" si="6"/>
        <v>401000</v>
      </c>
      <c r="J37" s="22">
        <f t="shared" si="7"/>
        <v>193190</v>
      </c>
      <c r="K37" s="2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>
      <c r="A38" s="17" t="s">
        <v>27</v>
      </c>
      <c r="B38" s="26">
        <v>12.0</v>
      </c>
      <c r="C38" s="27">
        <v>0.0</v>
      </c>
      <c r="D38" s="28">
        <v>0.0</v>
      </c>
      <c r="E38" s="29">
        <v>0.0</v>
      </c>
      <c r="F38" s="29">
        <v>0.0</v>
      </c>
      <c r="G38" s="30">
        <v>0.0</v>
      </c>
      <c r="H38" s="29">
        <f t="shared" si="5"/>
        <v>207810</v>
      </c>
      <c r="I38" s="29">
        <f t="shared" si="6"/>
        <v>401000</v>
      </c>
      <c r="J38" s="30">
        <f t="shared" si="7"/>
        <v>193190</v>
      </c>
      <c r="K38" s="31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>
      <c r="A39" s="32" t="s">
        <v>28</v>
      </c>
      <c r="B39" s="33"/>
      <c r="C39" s="34">
        <f t="shared" ref="C39:G39" si="8">SUM(C26:C38)</f>
        <v>207810</v>
      </c>
      <c r="D39" s="35">
        <f t="shared" si="8"/>
        <v>300000</v>
      </c>
      <c r="E39" s="35">
        <f t="shared" si="8"/>
        <v>55000</v>
      </c>
      <c r="F39" s="35">
        <f t="shared" si="8"/>
        <v>24000</v>
      </c>
      <c r="G39" s="34">
        <f t="shared" si="8"/>
        <v>22000</v>
      </c>
      <c r="H39" s="36"/>
      <c r="I39" s="36"/>
      <c r="J39" s="36"/>
      <c r="K39" s="7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>
      <c r="A40" s="13" t="s">
        <v>11</v>
      </c>
      <c r="B40" s="16"/>
      <c r="C40" s="30">
        <f>SUMIF(D23:G23, "√", D39:G39)</f>
        <v>401000</v>
      </c>
      <c r="D40" s="7"/>
      <c r="E40" s="7"/>
      <c r="F40" s="7"/>
      <c r="G40" s="7"/>
      <c r="H40" s="7"/>
      <c r="I40" s="7"/>
      <c r="J40" s="7"/>
      <c r="K40" s="7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>
      <c r="A41" s="13" t="s">
        <v>12</v>
      </c>
      <c r="B41" s="16"/>
      <c r="C41" s="30">
        <f>C40-C39</f>
        <v>193190</v>
      </c>
      <c r="D41" s="7"/>
      <c r="E41" s="7"/>
      <c r="F41" s="7"/>
      <c r="G41" s="7"/>
      <c r="H41" s="7"/>
      <c r="I41" s="7"/>
      <c r="J41" s="7"/>
      <c r="K41" s="7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</sheetData>
  <mergeCells count="16">
    <mergeCell ref="A3:C3"/>
    <mergeCell ref="A4:A5"/>
    <mergeCell ref="B4:B5"/>
    <mergeCell ref="C4:C5"/>
    <mergeCell ref="K4:K5"/>
    <mergeCell ref="A19:B19"/>
    <mergeCell ref="A20:B20"/>
    <mergeCell ref="A40:B40"/>
    <mergeCell ref="A41:B41"/>
    <mergeCell ref="A21:B21"/>
    <mergeCell ref="A23:C23"/>
    <mergeCell ref="A24:A25"/>
    <mergeCell ref="B24:B25"/>
    <mergeCell ref="C24:C25"/>
    <mergeCell ref="K24:K25"/>
    <mergeCell ref="A39:B39"/>
  </mergeCells>
  <hyperlinks>
    <hyperlink r:id="rId1" ref="E1"/>
    <hyperlink r:id="rId2" ref="A3"/>
    <hyperlink r:id="rId3" ref="A23"/>
  </hyperlin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30">
      <c r="E30" s="4"/>
    </row>
    <row r="31">
      <c r="E31" s="4"/>
    </row>
  </sheetData>
  <drawing r:id="rId1"/>
</worksheet>
</file>