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유의사항_~26" sheetId="2" r:id="rId6"/>
    <sheet state="visible" name="유의사항_27~" sheetId="3" r:id="rId7"/>
  </sheets>
  <definedNames/>
  <calcPr/>
</workbook>
</file>

<file path=xl/sharedStrings.xml><?xml version="1.0" encoding="utf-8"?>
<sst xmlns="http://schemas.openxmlformats.org/spreadsheetml/2006/main" count="104" uniqueCount="40">
  <si>
    <t>* 프로모션 : 2026.05.21 ~ 2026.05.31</t>
  </si>
  <si>
    <t>프로모션 링크</t>
  </si>
  <si>
    <t>플러스알파 (1GB+/통화기본)</t>
  </si>
  <si>
    <t>√</t>
  </si>
  <si>
    <t>년월</t>
  </si>
  <si>
    <t>M+</t>
  </si>
  <si>
    <t>요금제</t>
  </si>
  <si>
    <t>프레딧 윌</t>
  </si>
  <si>
    <t>마지막승부</t>
  </si>
  <si>
    <t>유심</t>
  </si>
  <si>
    <t>룰렛 (셀프)</t>
  </si>
  <si>
    <t>스크래치 (셀프)</t>
  </si>
  <si>
    <t>eSIM</t>
  </si>
  <si>
    <t>친구추천/랜덤결합</t>
  </si>
  <si>
    <t>친구추천</t>
  </si>
  <si>
    <t>혜택</t>
  </si>
  <si>
    <t>실이득</t>
  </si>
  <si>
    <t>비고</t>
  </si>
  <si>
    <t>월평균</t>
  </si>
  <si>
    <t>16일</t>
  </si>
  <si>
    <t>20일</t>
  </si>
  <si>
    <t>-</t>
  </si>
  <si>
    <t>누적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</si>
  <si>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</si>
  <si>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</si>
  <si>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</si>
  <si>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</si>
  <si>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</si>
  <si>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</si>
  <si>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</si>
  <si>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</si>
  <si>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2027-01</t>
  </si>
  <si>
    <t>2027-02</t>
  </si>
  <si>
    <t>2027-03</t>
  </si>
  <si>
    <t>2027-04</t>
  </si>
  <si>
    <t>2027-05</t>
  </si>
  <si>
    <t>2027-06</t>
  </si>
  <si>
    <t>합계</t>
  </si>
  <si>
    <t>이츠 (7GB+/통화기본)</t>
  </si>
  <si>
    <t>쿠팡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</si>
</sst>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u/>
      <color rgb="FF0000FF"/>
      <name val="Arial"/>
    </font>
    <font>
      <u/>
      <color rgb="FF0000FF"/>
      <name val="&quot;맑은 고딕&quot;"/>
    </font>
    <font>
      <b/>
      <color rgb="FFFF0000"/>
      <name val="&quot;맑은 고딕&quot;"/>
    </font>
    <font>
      <color rgb="FF000000"/>
      <name val="&quot;맑은 고딕&quot;"/>
    </font>
    <font>
      <b/>
      <color rgb="FF000000"/>
      <name val="&quot;맑은 고딕&quot;"/>
    </font>
    <font>
      <b/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/>
    </xf>
    <xf borderId="0" fillId="0" fontId="2" numFmtId="0" xfId="0" applyAlignment="1" applyFont="1">
      <alignment readingOrder="0" vertical="center"/>
    </xf>
    <xf borderId="0" fillId="0" fontId="3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0" fillId="0" fontId="1" numFmtId="0" xfId="0" applyAlignment="1" applyFont="1">
      <alignment vertical="center"/>
    </xf>
    <xf borderId="0" fillId="0" fontId="4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horizontal="center" readingOrder="0" shrinkToFit="0" vertical="center" wrapText="0"/>
    </xf>
    <xf borderId="0" fillId="0" fontId="5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center" shrinkToFit="0" vertical="center" wrapText="0"/>
    </xf>
    <xf borderId="1" fillId="2" fontId="7" numFmtId="0" xfId="0" applyAlignment="1" applyBorder="1" applyFill="1" applyFont="1">
      <alignment horizontal="center" readingOrder="0" shrinkToFit="0" vertical="center" wrapText="0"/>
    </xf>
    <xf borderId="2" fillId="2" fontId="7" numFmtId="0" xfId="0" applyAlignment="1" applyBorder="1" applyFont="1">
      <alignment horizontal="center" readingOrder="0" shrinkToFit="0" vertical="center" wrapText="0"/>
    </xf>
    <xf borderId="3" fillId="2" fontId="7" numFmtId="0" xfId="0" applyAlignment="1" applyBorder="1" applyFont="1">
      <alignment horizontal="center" readingOrder="0" shrinkToFit="0" vertical="center" wrapText="0"/>
    </xf>
    <xf borderId="3" fillId="2" fontId="8" numFmtId="0" xfId="0" applyAlignment="1" applyBorder="1" applyFont="1">
      <alignment horizontal="center" vertical="center"/>
    </xf>
    <xf borderId="4" fillId="0" fontId="9" numFmtId="0" xfId="0" applyBorder="1" applyFont="1"/>
    <xf borderId="5" fillId="0" fontId="9" numFmtId="0" xfId="0" applyBorder="1" applyFont="1"/>
    <xf borderId="4" fillId="2" fontId="7" numFmtId="0" xfId="0" applyAlignment="1" applyBorder="1" applyFont="1">
      <alignment horizontal="center" readingOrder="0" shrinkToFit="0" vertical="center" wrapText="0"/>
    </xf>
    <xf borderId="5" fillId="2" fontId="7" numFmtId="0" xfId="0" applyAlignment="1" applyBorder="1" applyFont="1">
      <alignment horizontal="center" readingOrder="0" shrinkToFit="0" vertical="center" wrapText="0"/>
    </xf>
    <xf borderId="6" fillId="2" fontId="7" numFmtId="0" xfId="0" applyAlignment="1" applyBorder="1" applyFont="1">
      <alignment horizontal="center" readingOrder="0" shrinkToFit="0" vertical="center" wrapText="0"/>
    </xf>
    <xf borderId="6" fillId="0" fontId="9" numFmtId="0" xfId="0" applyBorder="1" applyFont="1"/>
    <xf quotePrefix="1" borderId="7" fillId="0" fontId="6" numFmtId="0" xfId="0" applyAlignment="1" applyBorder="1" applyFont="1">
      <alignment horizontal="center" readingOrder="0"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7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3" xfId="0" applyAlignment="1" applyFont="1" applyNumberFormat="1">
      <alignment horizontal="right" readingOrder="0" shrinkToFit="0" vertical="center" wrapText="0"/>
    </xf>
    <xf borderId="8" fillId="0" fontId="6" numFmtId="3" xfId="0" applyAlignment="1" applyBorder="1" applyFont="1" applyNumberFormat="1">
      <alignment horizontal="right" readingOrder="0" shrinkToFit="0" vertical="center" wrapText="0"/>
    </xf>
    <xf borderId="8" fillId="0" fontId="6" numFmtId="0" xfId="0" applyAlignment="1" applyBorder="1" applyFont="1">
      <alignment horizontal="center" shrinkToFit="0" vertical="center" wrapText="0"/>
    </xf>
    <xf borderId="8" fillId="0" fontId="2" numFmtId="3" xfId="0" applyAlignment="1" applyBorder="1" applyFont="1" applyNumberFormat="1">
      <alignment horizontal="right"/>
    </xf>
    <xf borderId="7" fillId="0" fontId="6" numFmtId="0" xfId="0" applyAlignment="1" applyBorder="1" applyFont="1">
      <alignment horizontal="center" readingOrder="0" shrinkToFit="0" vertical="center" wrapText="0"/>
    </xf>
    <xf quotePrefix="1" borderId="4" fillId="0" fontId="6" numFmtId="0" xfId="0" applyAlignment="1" applyBorder="1" applyFont="1">
      <alignment horizontal="center" readingOrder="0" shrinkToFit="0" vertical="center" wrapText="0"/>
    </xf>
    <xf borderId="5" fillId="0" fontId="6" numFmtId="0" xfId="0" applyAlignment="1" applyBorder="1" applyFont="1">
      <alignment horizontal="center" readingOrder="0" shrinkToFit="0" vertical="center" wrapText="0"/>
    </xf>
    <xf borderId="4" fillId="0" fontId="6" numFmtId="3" xfId="0" applyAlignment="1" applyBorder="1" applyFont="1" applyNumberFormat="1">
      <alignment horizontal="right" readingOrder="0" shrinkToFit="0" vertical="center" wrapText="0"/>
    </xf>
    <xf borderId="5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0" xfId="0" applyAlignment="1" applyBorder="1" applyFont="1">
      <alignment horizontal="center" shrinkToFit="0" vertical="center" wrapText="0"/>
    </xf>
    <xf borderId="6" fillId="0" fontId="2" numFmtId="3" xfId="0" applyAlignment="1" applyBorder="1" applyFont="1" applyNumberFormat="1">
      <alignment horizontal="center"/>
    </xf>
    <xf borderId="9" fillId="2" fontId="7" numFmtId="0" xfId="0" applyAlignment="1" applyBorder="1" applyFont="1">
      <alignment horizontal="center" readingOrder="0" shrinkToFit="0" vertical="center" wrapText="0"/>
    </xf>
    <xf borderId="10" fillId="0" fontId="9" numFmtId="0" xfId="0" applyBorder="1" applyFont="1"/>
    <xf borderId="10" fillId="0" fontId="6" numFmtId="3" xfId="0" applyAlignment="1" applyBorder="1" applyFont="1" applyNumberFormat="1">
      <alignment horizontal="right" readingOrder="0" shrinkToFit="0" vertical="center" wrapText="0"/>
    </xf>
    <xf borderId="11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0" xfId="0" applyAlignment="1" applyFon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5.png"/><Relationship Id="rId3" Type="http://schemas.openxmlformats.org/officeDocument/2006/relationships/image" Target="../media/image7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Relationship Id="rId2" Type="http://schemas.openxmlformats.org/officeDocument/2006/relationships/image" Target="../media/image3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73</xdr:row>
      <xdr:rowOff>0</xdr:rowOff>
    </xdr:from>
    <xdr:ext cx="4876800" cy="5743575"/>
    <xdr:pic>
      <xdr:nvPicPr>
        <xdr:cNvPr id="0" name="image2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44</xdr:row>
      <xdr:rowOff>0</xdr:rowOff>
    </xdr:from>
    <xdr:ext cx="4876800" cy="5734050"/>
    <xdr:pic>
      <xdr:nvPicPr>
        <xdr:cNvPr id="0" name="image5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1047750</xdr:colOff>
      <xdr:row>43</xdr:row>
      <xdr:rowOff>200025</xdr:rowOff>
    </xdr:from>
    <xdr:ext cx="4981575" cy="5305425"/>
    <xdr:pic>
      <xdr:nvPicPr>
        <xdr:cNvPr id="0" name="image7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72</xdr:row>
      <xdr:rowOff>0</xdr:rowOff>
    </xdr:from>
    <xdr:ext cx="12192000" cy="3038475"/>
    <xdr:pic>
      <xdr:nvPicPr>
        <xdr:cNvPr id="0" name="image6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9610725" cy="14258925"/>
    <xdr:pic>
      <xdr:nvPicPr>
        <xdr:cNvPr id="0" name="image3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-200025</xdr:rowOff>
    </xdr:from>
    <xdr:ext cx="9591675" cy="14220825"/>
    <xdr:pic>
      <xdr:nvPicPr>
        <xdr:cNvPr id="0" name="image4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71</xdr:row>
      <xdr:rowOff>0</xdr:rowOff>
    </xdr:from>
    <xdr:ext cx="12192000" cy="3038475"/>
    <xdr:pic>
      <xdr:nvPicPr>
        <xdr:cNvPr id="0" name="image1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plusumobile.com/event-benefit/event/ongoing/12516" TargetMode="External"/><Relationship Id="rId2" Type="http://schemas.openxmlformats.org/officeDocument/2006/relationships/hyperlink" Target="https://www.uplusumobile.com/product/pric/pricDetail?seq=544&amp;upPpnCd=&amp;devKdCd=003" TargetMode="External"/><Relationship Id="rId3" Type="http://schemas.openxmlformats.org/officeDocument/2006/relationships/hyperlink" Target="https://www.uplusumobile.com/product/pric/pricDetail?seq=587&amp;upPpnCd=&amp;devKdCd=003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min="4" max="4" width="8.88"/>
    <col customWidth="1" min="5" max="5" width="12.63"/>
    <col customWidth="1" hidden="1" min="6" max="6" width="10.75"/>
    <col customWidth="1" hidden="1" min="7" max="7" width="10.13"/>
    <col customWidth="1" hidden="1" min="8" max="8" width="12.63"/>
    <col customWidth="1" min="9" max="9" width="10.13"/>
    <col customWidth="1" min="10" max="10" width="13.75"/>
    <col customWidth="1" min="11" max="14" width="10.13"/>
    <col customWidth="1" min="15" max="15" width="12.63"/>
  </cols>
  <sheetData>
    <row r="1">
      <c r="A1" s="2" t="s">
        <v>0</v>
      </c>
      <c r="E1" s="3" t="s">
        <v>1</v>
      </c>
      <c r="I1" s="4"/>
      <c r="K1" s="4"/>
      <c r="L1" s="4"/>
      <c r="M1" s="4"/>
      <c r="N1" s="4"/>
      <c r="O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>
      <c r="A3" s="6" t="s">
        <v>2</v>
      </c>
      <c r="D3" s="7" t="s">
        <v>3</v>
      </c>
      <c r="E3" s="7" t="s">
        <v>3</v>
      </c>
      <c r="F3" s="8"/>
      <c r="G3" s="8"/>
      <c r="H3" s="8"/>
      <c r="I3" s="7" t="s">
        <v>3</v>
      </c>
      <c r="J3" s="7" t="s">
        <v>3</v>
      </c>
      <c r="K3" s="7" t="s">
        <v>3</v>
      </c>
      <c r="L3" s="9"/>
      <c r="M3" s="9"/>
      <c r="N3" s="9"/>
      <c r="O3" s="9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>
      <c r="A4" s="10" t="s">
        <v>4</v>
      </c>
      <c r="B4" s="11" t="s">
        <v>5</v>
      </c>
      <c r="C4" s="10" t="s">
        <v>6</v>
      </c>
      <c r="D4" s="10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2" t="s">
        <v>14</v>
      </c>
      <c r="L4" s="11" t="s">
        <v>6</v>
      </c>
      <c r="M4" s="11" t="s">
        <v>15</v>
      </c>
      <c r="N4" s="12" t="s">
        <v>16</v>
      </c>
      <c r="O4" s="12" t="s">
        <v>17</v>
      </c>
      <c r="P4" s="13" t="s">
        <v>18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>
      <c r="A5" s="14"/>
      <c r="B5" s="15"/>
      <c r="C5" s="14"/>
      <c r="D5" s="16" t="s">
        <v>19</v>
      </c>
      <c r="E5" s="17" t="s">
        <v>20</v>
      </c>
      <c r="F5" s="17" t="s">
        <v>20</v>
      </c>
      <c r="G5" s="17" t="s">
        <v>20</v>
      </c>
      <c r="H5" s="17" t="s">
        <v>20</v>
      </c>
      <c r="I5" s="17" t="s">
        <v>20</v>
      </c>
      <c r="J5" s="17" t="s">
        <v>20</v>
      </c>
      <c r="K5" s="18" t="s">
        <v>21</v>
      </c>
      <c r="L5" s="17" t="s">
        <v>22</v>
      </c>
      <c r="M5" s="17" t="s">
        <v>22</v>
      </c>
      <c r="N5" s="18" t="s">
        <v>22</v>
      </c>
      <c r="O5" s="19"/>
      <c r="P5" s="19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>
      <c r="A6" s="20" t="s">
        <v>23</v>
      </c>
      <c r="B6" s="21">
        <v>0.0</v>
      </c>
      <c r="C6" s="22">
        <f>FLOOR(C7 / 30 * (30-21) / 10, 1) * 10</f>
        <v>3450</v>
      </c>
      <c r="D6" s="22">
        <v>0.0</v>
      </c>
      <c r="E6" s="23">
        <v>0.0</v>
      </c>
      <c r="F6" s="23">
        <v>0.0</v>
      </c>
      <c r="G6" s="23">
        <v>0.0</v>
      </c>
      <c r="H6" s="23">
        <v>0.0</v>
      </c>
      <c r="I6" s="23">
        <v>0.0</v>
      </c>
      <c r="J6" s="23">
        <v>0.0</v>
      </c>
      <c r="K6" s="24">
        <v>20000.0</v>
      </c>
      <c r="L6" s="23">
        <f t="shared" ref="L6:L19" si="1">SUM($C$6:C6)</f>
        <v>3450</v>
      </c>
      <c r="M6" s="23">
        <f t="shared" ref="M6:M19" si="2">SUM($D$6:K6)</f>
        <v>20000</v>
      </c>
      <c r="N6" s="24">
        <f t="shared" ref="N6:N19" si="3">M6-L6</f>
        <v>16550</v>
      </c>
      <c r="O6" s="25"/>
      <c r="P6" s="26">
        <f t="shared" ref="P6:P18" si="4">N6 / (B6+1)</f>
        <v>16550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>
      <c r="A7" s="20" t="s">
        <v>24</v>
      </c>
      <c r="B7" s="21">
        <v>1.0</v>
      </c>
      <c r="C7" s="22">
        <v>11500.0</v>
      </c>
      <c r="D7" s="22">
        <v>8000.0</v>
      </c>
      <c r="E7" s="23">
        <v>20000.0</v>
      </c>
      <c r="F7" s="23">
        <v>0.0</v>
      </c>
      <c r="G7" s="23">
        <v>0.0</v>
      </c>
      <c r="H7" s="23">
        <v>0.0</v>
      </c>
      <c r="I7" s="23">
        <v>10000.0</v>
      </c>
      <c r="J7" s="23">
        <v>0.0</v>
      </c>
      <c r="K7" s="24">
        <v>0.0</v>
      </c>
      <c r="L7" s="23">
        <f t="shared" si="1"/>
        <v>14950</v>
      </c>
      <c r="M7" s="23">
        <f t="shared" si="2"/>
        <v>58000</v>
      </c>
      <c r="N7" s="24">
        <f t="shared" si="3"/>
        <v>43050</v>
      </c>
      <c r="O7" s="25"/>
      <c r="P7" s="26">
        <f t="shared" si="4"/>
        <v>21525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>
      <c r="A8" s="20" t="s">
        <v>25</v>
      </c>
      <c r="B8" s="21">
        <v>2.0</v>
      </c>
      <c r="C8" s="22">
        <v>11500.0</v>
      </c>
      <c r="D8" s="22">
        <v>8000.0</v>
      </c>
      <c r="E8" s="23">
        <v>20000.0</v>
      </c>
      <c r="F8" s="23">
        <v>0.0</v>
      </c>
      <c r="G8" s="23">
        <v>0.0</v>
      </c>
      <c r="H8" s="23">
        <v>0.0</v>
      </c>
      <c r="I8" s="23">
        <v>10000.0</v>
      </c>
      <c r="J8" s="23">
        <v>0.0</v>
      </c>
      <c r="K8" s="24">
        <v>0.0</v>
      </c>
      <c r="L8" s="23">
        <f t="shared" si="1"/>
        <v>26450</v>
      </c>
      <c r="M8" s="23">
        <f t="shared" si="2"/>
        <v>96000</v>
      </c>
      <c r="N8" s="24">
        <f t="shared" si="3"/>
        <v>69550</v>
      </c>
      <c r="O8" s="25"/>
      <c r="P8" s="26">
        <f t="shared" si="4"/>
        <v>23183.33333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>
      <c r="A9" s="27" t="s">
        <v>26</v>
      </c>
      <c r="B9" s="21">
        <v>3.0</v>
      </c>
      <c r="C9" s="22">
        <v>11500.0</v>
      </c>
      <c r="D9" s="22">
        <v>8000.0</v>
      </c>
      <c r="E9" s="23">
        <v>20000.0</v>
      </c>
      <c r="F9" s="23">
        <v>0.0</v>
      </c>
      <c r="G9" s="23">
        <v>0.0</v>
      </c>
      <c r="H9" s="23">
        <v>0.0</v>
      </c>
      <c r="I9" s="23">
        <v>10000.0</v>
      </c>
      <c r="J9" s="23">
        <v>0.0</v>
      </c>
      <c r="K9" s="24">
        <v>0.0</v>
      </c>
      <c r="L9" s="23">
        <f t="shared" si="1"/>
        <v>37950</v>
      </c>
      <c r="M9" s="23">
        <f t="shared" si="2"/>
        <v>134000</v>
      </c>
      <c r="N9" s="24">
        <f t="shared" si="3"/>
        <v>96050</v>
      </c>
      <c r="O9" s="25"/>
      <c r="P9" s="26">
        <f t="shared" si="4"/>
        <v>24012.5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>
      <c r="A10" s="27" t="s">
        <v>27</v>
      </c>
      <c r="B10" s="21">
        <v>4.0</v>
      </c>
      <c r="C10" s="22">
        <v>11500.0</v>
      </c>
      <c r="D10" s="22">
        <v>8000.0</v>
      </c>
      <c r="E10" s="23">
        <v>20000.0</v>
      </c>
      <c r="F10" s="23">
        <v>0.0</v>
      </c>
      <c r="G10" s="23">
        <v>0.0</v>
      </c>
      <c r="H10" s="23">
        <v>0.0</v>
      </c>
      <c r="I10" s="23">
        <v>10000.0</v>
      </c>
      <c r="J10" s="23">
        <v>0.0</v>
      </c>
      <c r="K10" s="24">
        <v>0.0</v>
      </c>
      <c r="L10" s="23">
        <f t="shared" si="1"/>
        <v>49450</v>
      </c>
      <c r="M10" s="23">
        <f t="shared" si="2"/>
        <v>172000</v>
      </c>
      <c r="N10" s="24">
        <f t="shared" si="3"/>
        <v>122550</v>
      </c>
      <c r="O10" s="25"/>
      <c r="P10" s="26">
        <f t="shared" si="4"/>
        <v>24510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>
      <c r="A11" s="27" t="s">
        <v>28</v>
      </c>
      <c r="B11" s="21">
        <v>5.0</v>
      </c>
      <c r="C11" s="22">
        <v>11500.0</v>
      </c>
      <c r="D11" s="22">
        <v>8000.0</v>
      </c>
      <c r="E11" s="23">
        <v>20000.0</v>
      </c>
      <c r="F11" s="23">
        <v>0.0</v>
      </c>
      <c r="G11" s="23">
        <v>0.0</v>
      </c>
      <c r="H11" s="23">
        <v>0.0</v>
      </c>
      <c r="I11" s="23">
        <v>10000.0</v>
      </c>
      <c r="J11" s="23">
        <v>0.0</v>
      </c>
      <c r="K11" s="24">
        <v>0.0</v>
      </c>
      <c r="L11" s="23">
        <f t="shared" si="1"/>
        <v>60950</v>
      </c>
      <c r="M11" s="23">
        <f t="shared" si="2"/>
        <v>210000</v>
      </c>
      <c r="N11" s="24">
        <f t="shared" si="3"/>
        <v>149050</v>
      </c>
      <c r="O11" s="25"/>
      <c r="P11" s="26">
        <f t="shared" si="4"/>
        <v>24841.66667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>
      <c r="A12" s="27" t="s">
        <v>29</v>
      </c>
      <c r="B12" s="21">
        <v>6.0</v>
      </c>
      <c r="C12" s="22">
        <v>11500.0</v>
      </c>
      <c r="D12" s="22">
        <v>8000.0</v>
      </c>
      <c r="E12" s="23">
        <v>20000.0</v>
      </c>
      <c r="F12" s="23">
        <v>0.0</v>
      </c>
      <c r="G12" s="23">
        <v>0.0</v>
      </c>
      <c r="H12" s="23">
        <v>0.0</v>
      </c>
      <c r="I12" s="23">
        <v>10000.0</v>
      </c>
      <c r="J12" s="23">
        <v>0.0</v>
      </c>
      <c r="K12" s="24">
        <v>0.0</v>
      </c>
      <c r="L12" s="23">
        <f t="shared" si="1"/>
        <v>72450</v>
      </c>
      <c r="M12" s="23">
        <f t="shared" si="2"/>
        <v>248000</v>
      </c>
      <c r="N12" s="24">
        <f t="shared" si="3"/>
        <v>175550</v>
      </c>
      <c r="O12" s="25"/>
      <c r="P12" s="26">
        <f t="shared" si="4"/>
        <v>25078.57143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>
      <c r="A13" s="27" t="s">
        <v>30</v>
      </c>
      <c r="B13" s="21">
        <v>7.0</v>
      </c>
      <c r="C13" s="22">
        <v>11500.0</v>
      </c>
      <c r="D13" s="22">
        <v>8000.0</v>
      </c>
      <c r="E13" s="23">
        <v>0.0</v>
      </c>
      <c r="F13" s="23">
        <v>0.0</v>
      </c>
      <c r="G13" s="23">
        <v>0.0</v>
      </c>
      <c r="H13" s="23">
        <v>0.0</v>
      </c>
      <c r="I13" s="23">
        <v>0.0</v>
      </c>
      <c r="J13" s="23">
        <v>20000.0</v>
      </c>
      <c r="K13" s="24">
        <v>0.0</v>
      </c>
      <c r="L13" s="23">
        <f t="shared" si="1"/>
        <v>83950</v>
      </c>
      <c r="M13" s="23">
        <f t="shared" si="2"/>
        <v>276000</v>
      </c>
      <c r="N13" s="24">
        <f t="shared" si="3"/>
        <v>192050</v>
      </c>
      <c r="O13" s="25"/>
      <c r="P13" s="26">
        <f t="shared" si="4"/>
        <v>24006.25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>
      <c r="A14" s="20" t="s">
        <v>31</v>
      </c>
      <c r="B14" s="21">
        <v>8.0</v>
      </c>
      <c r="C14" s="22">
        <v>11500.0</v>
      </c>
      <c r="D14" s="22">
        <v>8000.0</v>
      </c>
      <c r="E14" s="23">
        <v>0.0</v>
      </c>
      <c r="F14" s="23">
        <v>0.0</v>
      </c>
      <c r="G14" s="23">
        <v>0.0</v>
      </c>
      <c r="H14" s="23">
        <v>0.0</v>
      </c>
      <c r="I14" s="23">
        <v>0.0</v>
      </c>
      <c r="J14" s="23">
        <v>20000.0</v>
      </c>
      <c r="K14" s="24">
        <v>0.0</v>
      </c>
      <c r="L14" s="23">
        <f t="shared" si="1"/>
        <v>95450</v>
      </c>
      <c r="M14" s="23">
        <f t="shared" si="2"/>
        <v>304000</v>
      </c>
      <c r="N14" s="24">
        <f t="shared" si="3"/>
        <v>208550</v>
      </c>
      <c r="O14" s="25"/>
      <c r="P14" s="26">
        <f t="shared" si="4"/>
        <v>23172.22222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>
      <c r="A15" s="20" t="s">
        <v>32</v>
      </c>
      <c r="B15" s="21">
        <v>9.0</v>
      </c>
      <c r="C15" s="22">
        <v>11500.0</v>
      </c>
      <c r="D15" s="22">
        <v>8000.0</v>
      </c>
      <c r="E15" s="23">
        <v>0.0</v>
      </c>
      <c r="F15" s="23">
        <v>0.0</v>
      </c>
      <c r="G15" s="23">
        <v>0.0</v>
      </c>
      <c r="H15" s="23">
        <v>0.0</v>
      </c>
      <c r="I15" s="23">
        <v>0.0</v>
      </c>
      <c r="J15" s="23">
        <v>20000.0</v>
      </c>
      <c r="K15" s="24">
        <v>0.0</v>
      </c>
      <c r="L15" s="23">
        <f t="shared" si="1"/>
        <v>106950</v>
      </c>
      <c r="M15" s="23">
        <f t="shared" si="2"/>
        <v>332000</v>
      </c>
      <c r="N15" s="24">
        <f t="shared" si="3"/>
        <v>225050</v>
      </c>
      <c r="O15" s="25"/>
      <c r="P15" s="26">
        <f t="shared" si="4"/>
        <v>22505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>
      <c r="A16" s="20" t="s">
        <v>33</v>
      </c>
      <c r="B16" s="21">
        <v>10.0</v>
      </c>
      <c r="C16" s="22">
        <v>11500.0</v>
      </c>
      <c r="D16" s="22">
        <v>8000.0</v>
      </c>
      <c r="E16" s="23">
        <v>0.0</v>
      </c>
      <c r="F16" s="23">
        <v>0.0</v>
      </c>
      <c r="G16" s="23">
        <v>0.0</v>
      </c>
      <c r="H16" s="23">
        <v>0.0</v>
      </c>
      <c r="I16" s="23">
        <v>0.0</v>
      </c>
      <c r="J16" s="23">
        <v>20000.0</v>
      </c>
      <c r="K16" s="24">
        <v>0.0</v>
      </c>
      <c r="L16" s="23">
        <f t="shared" si="1"/>
        <v>118450</v>
      </c>
      <c r="M16" s="23">
        <f t="shared" si="2"/>
        <v>360000</v>
      </c>
      <c r="N16" s="24">
        <f t="shared" si="3"/>
        <v>241550</v>
      </c>
      <c r="O16" s="25"/>
      <c r="P16" s="26">
        <f t="shared" si="4"/>
        <v>21959.09091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>
      <c r="A17" s="20" t="s">
        <v>34</v>
      </c>
      <c r="B17" s="21">
        <v>11.0</v>
      </c>
      <c r="C17" s="22">
        <v>11500.0</v>
      </c>
      <c r="D17" s="22">
        <v>8000.0</v>
      </c>
      <c r="E17" s="23">
        <v>0.0</v>
      </c>
      <c r="F17" s="23">
        <v>0.0</v>
      </c>
      <c r="G17" s="23">
        <v>0.0</v>
      </c>
      <c r="H17" s="23">
        <v>0.0</v>
      </c>
      <c r="I17" s="23">
        <v>0.0</v>
      </c>
      <c r="J17" s="23">
        <v>20000.0</v>
      </c>
      <c r="K17" s="24">
        <v>0.0</v>
      </c>
      <c r="L17" s="23">
        <f t="shared" si="1"/>
        <v>129950</v>
      </c>
      <c r="M17" s="23">
        <f t="shared" si="2"/>
        <v>388000</v>
      </c>
      <c r="N17" s="24">
        <f t="shared" si="3"/>
        <v>258050</v>
      </c>
      <c r="O17" s="25"/>
      <c r="P17" s="26">
        <f t="shared" si="4"/>
        <v>21504.16667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>
      <c r="A18" s="20" t="s">
        <v>35</v>
      </c>
      <c r="B18" s="21">
        <v>12.0</v>
      </c>
      <c r="C18" s="22">
        <v>11500.0</v>
      </c>
      <c r="D18" s="22">
        <v>8000.0</v>
      </c>
      <c r="E18" s="23">
        <v>0.0</v>
      </c>
      <c r="F18" s="23">
        <v>0.0</v>
      </c>
      <c r="G18" s="23">
        <v>0.0</v>
      </c>
      <c r="H18" s="23">
        <v>0.0</v>
      </c>
      <c r="I18" s="23">
        <v>0.0</v>
      </c>
      <c r="J18" s="23">
        <v>20000.0</v>
      </c>
      <c r="K18" s="24">
        <v>0.0</v>
      </c>
      <c r="L18" s="23">
        <f t="shared" si="1"/>
        <v>141450</v>
      </c>
      <c r="M18" s="23">
        <f t="shared" si="2"/>
        <v>416000</v>
      </c>
      <c r="N18" s="24">
        <f t="shared" si="3"/>
        <v>274550</v>
      </c>
      <c r="O18" s="25"/>
      <c r="P18" s="26">
        <f t="shared" si="4"/>
        <v>21119.23077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>
      <c r="A19" s="28" t="s">
        <v>36</v>
      </c>
      <c r="B19" s="29">
        <v>13.0</v>
      </c>
      <c r="C19" s="30">
        <v>0.0</v>
      </c>
      <c r="D19" s="30">
        <v>0.0</v>
      </c>
      <c r="E19" s="31">
        <v>0.0</v>
      </c>
      <c r="F19" s="31">
        <v>0.0</v>
      </c>
      <c r="G19" s="31">
        <v>0.0</v>
      </c>
      <c r="H19" s="31">
        <v>0.0</v>
      </c>
      <c r="I19" s="31">
        <v>0.0</v>
      </c>
      <c r="J19" s="31">
        <v>0.0</v>
      </c>
      <c r="K19" s="32">
        <v>0.0</v>
      </c>
      <c r="L19" s="31">
        <f t="shared" si="1"/>
        <v>141450</v>
      </c>
      <c r="M19" s="31">
        <f t="shared" si="2"/>
        <v>416000</v>
      </c>
      <c r="N19" s="32">
        <f t="shared" si="3"/>
        <v>274550</v>
      </c>
      <c r="O19" s="33"/>
      <c r="P19" s="34" t="s">
        <v>21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>
      <c r="A20" s="35" t="s">
        <v>37</v>
      </c>
      <c r="B20" s="36"/>
      <c r="C20" s="37">
        <f t="shared" ref="C20:K20" si="5">SUM(C6:C19)</f>
        <v>141450</v>
      </c>
      <c r="D20" s="38">
        <f t="shared" si="5"/>
        <v>96000</v>
      </c>
      <c r="E20" s="38">
        <f t="shared" si="5"/>
        <v>120000</v>
      </c>
      <c r="F20" s="38">
        <f t="shared" si="5"/>
        <v>0</v>
      </c>
      <c r="G20" s="38">
        <f t="shared" si="5"/>
        <v>0</v>
      </c>
      <c r="H20" s="38">
        <f t="shared" si="5"/>
        <v>0</v>
      </c>
      <c r="I20" s="38">
        <f t="shared" si="5"/>
        <v>60000</v>
      </c>
      <c r="J20" s="38">
        <f t="shared" si="5"/>
        <v>120000</v>
      </c>
      <c r="K20" s="37">
        <f t="shared" si="5"/>
        <v>20000</v>
      </c>
      <c r="L20" s="39"/>
      <c r="M20" s="39"/>
      <c r="N20" s="39"/>
      <c r="O20" s="9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>
      <c r="A21" s="16" t="s">
        <v>15</v>
      </c>
      <c r="B21" s="19"/>
      <c r="C21" s="32">
        <f>SUMIF(D3:K3, "√", D20:K20)</f>
        <v>416000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>
      <c r="A22" s="16" t="s">
        <v>16</v>
      </c>
      <c r="B22" s="19"/>
      <c r="C22" s="32">
        <f>C21-C20</f>
        <v>274550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>
      <c r="A24" s="6" t="s">
        <v>38</v>
      </c>
      <c r="D24" s="7" t="s">
        <v>3</v>
      </c>
      <c r="E24" s="7" t="s">
        <v>3</v>
      </c>
      <c r="F24" s="8"/>
      <c r="G24" s="8"/>
      <c r="H24" s="8"/>
      <c r="I24" s="7" t="s">
        <v>3</v>
      </c>
      <c r="J24" s="7" t="s">
        <v>3</v>
      </c>
      <c r="K24" s="7" t="s">
        <v>3</v>
      </c>
      <c r="L24" s="9"/>
      <c r="M24" s="9"/>
      <c r="N24" s="9"/>
      <c r="O24" s="9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>
      <c r="A25" s="10" t="s">
        <v>4</v>
      </c>
      <c r="B25" s="11" t="s">
        <v>5</v>
      </c>
      <c r="C25" s="10" t="s">
        <v>6</v>
      </c>
      <c r="D25" s="10" t="s">
        <v>39</v>
      </c>
      <c r="E25" s="11" t="s">
        <v>8</v>
      </c>
      <c r="F25" s="11" t="s">
        <v>9</v>
      </c>
      <c r="G25" s="11" t="s">
        <v>10</v>
      </c>
      <c r="H25" s="11" t="s">
        <v>11</v>
      </c>
      <c r="I25" s="11" t="s">
        <v>12</v>
      </c>
      <c r="J25" s="11" t="s">
        <v>13</v>
      </c>
      <c r="K25" s="12" t="s">
        <v>14</v>
      </c>
      <c r="L25" s="11" t="s">
        <v>6</v>
      </c>
      <c r="M25" s="11" t="s">
        <v>15</v>
      </c>
      <c r="N25" s="12" t="s">
        <v>16</v>
      </c>
      <c r="O25" s="12" t="s">
        <v>17</v>
      </c>
      <c r="P25" s="13" t="s">
        <v>18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>
      <c r="A26" s="14"/>
      <c r="B26" s="15"/>
      <c r="C26" s="14"/>
      <c r="D26" s="16" t="s">
        <v>19</v>
      </c>
      <c r="E26" s="17" t="s">
        <v>20</v>
      </c>
      <c r="F26" s="17" t="s">
        <v>20</v>
      </c>
      <c r="G26" s="17" t="s">
        <v>20</v>
      </c>
      <c r="H26" s="17" t="s">
        <v>20</v>
      </c>
      <c r="I26" s="17" t="s">
        <v>20</v>
      </c>
      <c r="J26" s="17" t="s">
        <v>20</v>
      </c>
      <c r="K26" s="18" t="s">
        <v>21</v>
      </c>
      <c r="L26" s="17" t="s">
        <v>22</v>
      </c>
      <c r="M26" s="17" t="s">
        <v>22</v>
      </c>
      <c r="N26" s="18" t="s">
        <v>22</v>
      </c>
      <c r="O26" s="19"/>
      <c r="P26" s="19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>
      <c r="A27" s="20" t="s">
        <v>23</v>
      </c>
      <c r="B27" s="21">
        <v>0.0</v>
      </c>
      <c r="C27" s="22">
        <f>FLOOR(C28 / 30 * (30-21) / 10, 1) * 10</f>
        <v>5520</v>
      </c>
      <c r="D27" s="22">
        <v>0.0</v>
      </c>
      <c r="E27" s="23">
        <v>0.0</v>
      </c>
      <c r="F27" s="23">
        <v>0.0</v>
      </c>
      <c r="G27" s="23">
        <v>0.0</v>
      </c>
      <c r="H27" s="23">
        <v>0.0</v>
      </c>
      <c r="I27" s="23">
        <v>0.0</v>
      </c>
      <c r="J27" s="23">
        <v>0.0</v>
      </c>
      <c r="K27" s="24">
        <v>20000.0</v>
      </c>
      <c r="L27" s="23">
        <f t="shared" ref="L27:L40" si="6">SUM($C$27:C27)</f>
        <v>5520</v>
      </c>
      <c r="M27" s="23">
        <f t="shared" ref="M27:M40" si="7">SUM($D$27:K27)</f>
        <v>20000</v>
      </c>
      <c r="N27" s="24">
        <f t="shared" ref="N27:N40" si="8">M27-L27</f>
        <v>14480</v>
      </c>
      <c r="O27" s="25"/>
      <c r="P27" s="26">
        <f t="shared" ref="P27:P39" si="9">N27 / (B27+1)</f>
        <v>14480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>
      <c r="A28" s="20" t="s">
        <v>24</v>
      </c>
      <c r="B28" s="21">
        <v>1.0</v>
      </c>
      <c r="C28" s="22">
        <v>18400.0</v>
      </c>
      <c r="D28" s="22">
        <v>10000.0</v>
      </c>
      <c r="E28" s="23">
        <v>20000.0</v>
      </c>
      <c r="F28" s="23">
        <v>0.0</v>
      </c>
      <c r="G28" s="23">
        <v>0.0</v>
      </c>
      <c r="H28" s="23">
        <v>0.0</v>
      </c>
      <c r="I28" s="23">
        <v>10000.0</v>
      </c>
      <c r="J28" s="23">
        <v>0.0</v>
      </c>
      <c r="K28" s="24">
        <v>0.0</v>
      </c>
      <c r="L28" s="23">
        <f t="shared" si="6"/>
        <v>23920</v>
      </c>
      <c r="M28" s="23">
        <f t="shared" si="7"/>
        <v>60000</v>
      </c>
      <c r="N28" s="24">
        <f t="shared" si="8"/>
        <v>36080</v>
      </c>
      <c r="O28" s="25"/>
      <c r="P28" s="26">
        <f t="shared" si="9"/>
        <v>18040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>
      <c r="A29" s="20" t="s">
        <v>25</v>
      </c>
      <c r="B29" s="21">
        <v>2.0</v>
      </c>
      <c r="C29" s="22">
        <v>18400.0</v>
      </c>
      <c r="D29" s="22">
        <v>10000.0</v>
      </c>
      <c r="E29" s="23">
        <v>20000.0</v>
      </c>
      <c r="F29" s="23">
        <v>0.0</v>
      </c>
      <c r="G29" s="23">
        <v>0.0</v>
      </c>
      <c r="H29" s="23">
        <v>0.0</v>
      </c>
      <c r="I29" s="23">
        <v>10000.0</v>
      </c>
      <c r="J29" s="23">
        <v>0.0</v>
      </c>
      <c r="K29" s="24">
        <v>0.0</v>
      </c>
      <c r="L29" s="23">
        <f t="shared" si="6"/>
        <v>42320</v>
      </c>
      <c r="M29" s="23">
        <f t="shared" si="7"/>
        <v>100000</v>
      </c>
      <c r="N29" s="24">
        <f t="shared" si="8"/>
        <v>57680</v>
      </c>
      <c r="O29" s="25"/>
      <c r="P29" s="26">
        <f t="shared" si="9"/>
        <v>19226.66667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>
      <c r="A30" s="27" t="s">
        <v>26</v>
      </c>
      <c r="B30" s="21">
        <v>3.0</v>
      </c>
      <c r="C30" s="22">
        <v>18400.0</v>
      </c>
      <c r="D30" s="22">
        <v>10000.0</v>
      </c>
      <c r="E30" s="23">
        <v>20000.0</v>
      </c>
      <c r="F30" s="23">
        <v>0.0</v>
      </c>
      <c r="G30" s="23">
        <v>0.0</v>
      </c>
      <c r="H30" s="23">
        <v>0.0</v>
      </c>
      <c r="I30" s="23">
        <v>10000.0</v>
      </c>
      <c r="J30" s="23">
        <v>0.0</v>
      </c>
      <c r="K30" s="24">
        <v>0.0</v>
      </c>
      <c r="L30" s="23">
        <f t="shared" si="6"/>
        <v>60720</v>
      </c>
      <c r="M30" s="23">
        <f t="shared" si="7"/>
        <v>140000</v>
      </c>
      <c r="N30" s="24">
        <f t="shared" si="8"/>
        <v>79280</v>
      </c>
      <c r="O30" s="25"/>
      <c r="P30" s="26">
        <f t="shared" si="9"/>
        <v>19820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>
      <c r="A31" s="27" t="s">
        <v>27</v>
      </c>
      <c r="B31" s="21">
        <v>4.0</v>
      </c>
      <c r="C31" s="22">
        <v>18400.0</v>
      </c>
      <c r="D31" s="22">
        <v>10000.0</v>
      </c>
      <c r="E31" s="23">
        <v>20000.0</v>
      </c>
      <c r="F31" s="23">
        <v>0.0</v>
      </c>
      <c r="G31" s="23">
        <v>0.0</v>
      </c>
      <c r="H31" s="23">
        <v>0.0</v>
      </c>
      <c r="I31" s="23">
        <v>10000.0</v>
      </c>
      <c r="J31" s="23">
        <v>0.0</v>
      </c>
      <c r="K31" s="24">
        <v>0.0</v>
      </c>
      <c r="L31" s="23">
        <f t="shared" si="6"/>
        <v>79120</v>
      </c>
      <c r="M31" s="23">
        <f t="shared" si="7"/>
        <v>180000</v>
      </c>
      <c r="N31" s="24">
        <f t="shared" si="8"/>
        <v>100880</v>
      </c>
      <c r="O31" s="25"/>
      <c r="P31" s="26">
        <f t="shared" si="9"/>
        <v>20176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>
      <c r="A32" s="27" t="s">
        <v>28</v>
      </c>
      <c r="B32" s="21">
        <v>5.0</v>
      </c>
      <c r="C32" s="22">
        <v>18400.0</v>
      </c>
      <c r="D32" s="22">
        <v>10000.0</v>
      </c>
      <c r="E32" s="23">
        <v>20000.0</v>
      </c>
      <c r="F32" s="23">
        <v>0.0</v>
      </c>
      <c r="G32" s="23">
        <v>0.0</v>
      </c>
      <c r="H32" s="23">
        <v>0.0</v>
      </c>
      <c r="I32" s="23">
        <v>10000.0</v>
      </c>
      <c r="J32" s="23">
        <v>0.0</v>
      </c>
      <c r="K32" s="24">
        <v>0.0</v>
      </c>
      <c r="L32" s="23">
        <f t="shared" si="6"/>
        <v>97520</v>
      </c>
      <c r="M32" s="23">
        <f t="shared" si="7"/>
        <v>220000</v>
      </c>
      <c r="N32" s="24">
        <f t="shared" si="8"/>
        <v>122480</v>
      </c>
      <c r="O32" s="25"/>
      <c r="P32" s="26">
        <f t="shared" si="9"/>
        <v>20413.33333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>
      <c r="A33" s="27" t="s">
        <v>29</v>
      </c>
      <c r="B33" s="21">
        <v>6.0</v>
      </c>
      <c r="C33" s="22">
        <v>18400.0</v>
      </c>
      <c r="D33" s="22">
        <v>10000.0</v>
      </c>
      <c r="E33" s="23">
        <v>20000.0</v>
      </c>
      <c r="F33" s="23">
        <v>0.0</v>
      </c>
      <c r="G33" s="23">
        <v>0.0</v>
      </c>
      <c r="H33" s="23">
        <v>0.0</v>
      </c>
      <c r="I33" s="23">
        <v>10000.0</v>
      </c>
      <c r="J33" s="23">
        <v>0.0</v>
      </c>
      <c r="K33" s="24">
        <v>0.0</v>
      </c>
      <c r="L33" s="23">
        <f t="shared" si="6"/>
        <v>115920</v>
      </c>
      <c r="M33" s="23">
        <f t="shared" si="7"/>
        <v>260000</v>
      </c>
      <c r="N33" s="24">
        <f t="shared" si="8"/>
        <v>144080</v>
      </c>
      <c r="O33" s="25"/>
      <c r="P33" s="26">
        <f t="shared" si="9"/>
        <v>20582.85714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>
      <c r="A34" s="27" t="s">
        <v>30</v>
      </c>
      <c r="B34" s="21">
        <v>7.0</v>
      </c>
      <c r="C34" s="22">
        <v>18400.0</v>
      </c>
      <c r="D34" s="22">
        <v>10000.0</v>
      </c>
      <c r="E34" s="23">
        <v>0.0</v>
      </c>
      <c r="F34" s="23">
        <v>0.0</v>
      </c>
      <c r="G34" s="23">
        <v>0.0</v>
      </c>
      <c r="H34" s="23">
        <v>0.0</v>
      </c>
      <c r="I34" s="23">
        <v>0.0</v>
      </c>
      <c r="J34" s="23">
        <v>20000.0</v>
      </c>
      <c r="K34" s="24">
        <v>0.0</v>
      </c>
      <c r="L34" s="23">
        <f t="shared" si="6"/>
        <v>134320</v>
      </c>
      <c r="M34" s="23">
        <f t="shared" si="7"/>
        <v>290000</v>
      </c>
      <c r="N34" s="24">
        <f t="shared" si="8"/>
        <v>155680</v>
      </c>
      <c r="O34" s="25"/>
      <c r="P34" s="26">
        <f t="shared" si="9"/>
        <v>19460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>
      <c r="A35" s="20" t="s">
        <v>31</v>
      </c>
      <c r="B35" s="21">
        <v>8.0</v>
      </c>
      <c r="C35" s="22">
        <v>18400.0</v>
      </c>
      <c r="D35" s="22">
        <v>10000.0</v>
      </c>
      <c r="E35" s="23">
        <v>0.0</v>
      </c>
      <c r="F35" s="23">
        <v>0.0</v>
      </c>
      <c r="G35" s="23">
        <v>0.0</v>
      </c>
      <c r="H35" s="23">
        <v>0.0</v>
      </c>
      <c r="I35" s="23">
        <v>0.0</v>
      </c>
      <c r="J35" s="23">
        <v>20000.0</v>
      </c>
      <c r="K35" s="24">
        <v>0.0</v>
      </c>
      <c r="L35" s="23">
        <f t="shared" si="6"/>
        <v>152720</v>
      </c>
      <c r="M35" s="23">
        <f t="shared" si="7"/>
        <v>320000</v>
      </c>
      <c r="N35" s="24">
        <f t="shared" si="8"/>
        <v>167280</v>
      </c>
      <c r="O35" s="25"/>
      <c r="P35" s="26">
        <f t="shared" si="9"/>
        <v>18586.66667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>
      <c r="A36" s="20" t="s">
        <v>32</v>
      </c>
      <c r="B36" s="21">
        <v>9.0</v>
      </c>
      <c r="C36" s="22">
        <v>18400.0</v>
      </c>
      <c r="D36" s="22">
        <v>10000.0</v>
      </c>
      <c r="E36" s="23">
        <v>0.0</v>
      </c>
      <c r="F36" s="23">
        <v>0.0</v>
      </c>
      <c r="G36" s="23">
        <v>0.0</v>
      </c>
      <c r="H36" s="23">
        <v>0.0</v>
      </c>
      <c r="I36" s="23">
        <v>0.0</v>
      </c>
      <c r="J36" s="23">
        <v>20000.0</v>
      </c>
      <c r="K36" s="24">
        <v>0.0</v>
      </c>
      <c r="L36" s="23">
        <f t="shared" si="6"/>
        <v>171120</v>
      </c>
      <c r="M36" s="23">
        <f t="shared" si="7"/>
        <v>350000</v>
      </c>
      <c r="N36" s="24">
        <f t="shared" si="8"/>
        <v>178880</v>
      </c>
      <c r="O36" s="25"/>
      <c r="P36" s="26">
        <f t="shared" si="9"/>
        <v>17888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>
      <c r="A37" s="20" t="s">
        <v>33</v>
      </c>
      <c r="B37" s="21">
        <v>10.0</v>
      </c>
      <c r="C37" s="22">
        <v>18400.0</v>
      </c>
      <c r="D37" s="22">
        <v>10000.0</v>
      </c>
      <c r="E37" s="23">
        <v>0.0</v>
      </c>
      <c r="F37" s="23">
        <v>0.0</v>
      </c>
      <c r="G37" s="23">
        <v>0.0</v>
      </c>
      <c r="H37" s="23">
        <v>0.0</v>
      </c>
      <c r="I37" s="23">
        <v>0.0</v>
      </c>
      <c r="J37" s="23">
        <v>20000.0</v>
      </c>
      <c r="K37" s="24">
        <v>0.0</v>
      </c>
      <c r="L37" s="23">
        <f t="shared" si="6"/>
        <v>189520</v>
      </c>
      <c r="M37" s="23">
        <f t="shared" si="7"/>
        <v>380000</v>
      </c>
      <c r="N37" s="24">
        <f t="shared" si="8"/>
        <v>190480</v>
      </c>
      <c r="O37" s="25"/>
      <c r="P37" s="26">
        <f t="shared" si="9"/>
        <v>17316.36364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>
      <c r="A38" s="20" t="s">
        <v>34</v>
      </c>
      <c r="B38" s="21">
        <v>11.0</v>
      </c>
      <c r="C38" s="22">
        <v>18400.0</v>
      </c>
      <c r="D38" s="22">
        <v>10000.0</v>
      </c>
      <c r="E38" s="23">
        <v>0.0</v>
      </c>
      <c r="F38" s="23">
        <v>0.0</v>
      </c>
      <c r="G38" s="23">
        <v>0.0</v>
      </c>
      <c r="H38" s="23">
        <v>0.0</v>
      </c>
      <c r="I38" s="23">
        <v>0.0</v>
      </c>
      <c r="J38" s="23">
        <v>20000.0</v>
      </c>
      <c r="K38" s="24">
        <v>0.0</v>
      </c>
      <c r="L38" s="23">
        <f t="shared" si="6"/>
        <v>207920</v>
      </c>
      <c r="M38" s="23">
        <f t="shared" si="7"/>
        <v>410000</v>
      </c>
      <c r="N38" s="24">
        <f t="shared" si="8"/>
        <v>202080</v>
      </c>
      <c r="O38" s="25"/>
      <c r="P38" s="26">
        <f t="shared" si="9"/>
        <v>16840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>
      <c r="A39" s="20" t="s">
        <v>35</v>
      </c>
      <c r="B39" s="21">
        <v>12.0</v>
      </c>
      <c r="C39" s="22">
        <v>18400.0</v>
      </c>
      <c r="D39" s="22">
        <v>10000.0</v>
      </c>
      <c r="E39" s="23">
        <v>0.0</v>
      </c>
      <c r="F39" s="23">
        <v>0.0</v>
      </c>
      <c r="G39" s="23">
        <v>0.0</v>
      </c>
      <c r="H39" s="23">
        <v>0.0</v>
      </c>
      <c r="I39" s="23">
        <v>0.0</v>
      </c>
      <c r="J39" s="23">
        <v>20000.0</v>
      </c>
      <c r="K39" s="24">
        <v>0.0</v>
      </c>
      <c r="L39" s="23">
        <f t="shared" si="6"/>
        <v>226320</v>
      </c>
      <c r="M39" s="23">
        <f t="shared" si="7"/>
        <v>440000</v>
      </c>
      <c r="N39" s="24">
        <f t="shared" si="8"/>
        <v>213680</v>
      </c>
      <c r="O39" s="25"/>
      <c r="P39" s="26">
        <f t="shared" si="9"/>
        <v>16436.92308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>
      <c r="A40" s="28" t="s">
        <v>36</v>
      </c>
      <c r="B40" s="29">
        <v>13.0</v>
      </c>
      <c r="C40" s="30">
        <v>0.0</v>
      </c>
      <c r="D40" s="30">
        <v>0.0</v>
      </c>
      <c r="E40" s="31">
        <v>0.0</v>
      </c>
      <c r="F40" s="31">
        <v>0.0</v>
      </c>
      <c r="G40" s="31">
        <v>0.0</v>
      </c>
      <c r="H40" s="31">
        <v>0.0</v>
      </c>
      <c r="I40" s="31">
        <v>0.0</v>
      </c>
      <c r="J40" s="31">
        <v>0.0</v>
      </c>
      <c r="K40" s="32">
        <v>0.0</v>
      </c>
      <c r="L40" s="31">
        <f t="shared" si="6"/>
        <v>226320</v>
      </c>
      <c r="M40" s="31">
        <f t="shared" si="7"/>
        <v>440000</v>
      </c>
      <c r="N40" s="32">
        <f t="shared" si="8"/>
        <v>213680</v>
      </c>
      <c r="O40" s="33"/>
      <c r="P40" s="34" t="s">
        <v>21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>
      <c r="A41" s="35" t="s">
        <v>37</v>
      </c>
      <c r="B41" s="36"/>
      <c r="C41" s="37">
        <f t="shared" ref="C41:K41" si="10">SUM(C27:C40)</f>
        <v>226320</v>
      </c>
      <c r="D41" s="38">
        <f t="shared" si="10"/>
        <v>120000</v>
      </c>
      <c r="E41" s="38">
        <f t="shared" si="10"/>
        <v>120000</v>
      </c>
      <c r="F41" s="38">
        <f t="shared" si="10"/>
        <v>0</v>
      </c>
      <c r="G41" s="38">
        <f t="shared" si="10"/>
        <v>0</v>
      </c>
      <c r="H41" s="38">
        <f t="shared" si="10"/>
        <v>0</v>
      </c>
      <c r="I41" s="38">
        <f t="shared" si="10"/>
        <v>60000</v>
      </c>
      <c r="J41" s="38">
        <f t="shared" si="10"/>
        <v>120000</v>
      </c>
      <c r="K41" s="37">
        <f t="shared" si="10"/>
        <v>20000</v>
      </c>
      <c r="L41" s="39"/>
      <c r="M41" s="39"/>
      <c r="N41" s="39"/>
      <c r="O41" s="9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>
      <c r="A42" s="16" t="s">
        <v>15</v>
      </c>
      <c r="B42" s="19"/>
      <c r="C42" s="32">
        <f>SUMIF(D24:K24, "√", D41:K41)</f>
        <v>440000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>
      <c r="A43" s="16" t="s">
        <v>16</v>
      </c>
      <c r="B43" s="19"/>
      <c r="C43" s="32">
        <f>C42-C41</f>
        <v>213680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</sheetData>
  <mergeCells count="19">
    <mergeCell ref="A1:D1"/>
    <mergeCell ref="A3:C3"/>
    <mergeCell ref="A4:A5"/>
    <mergeCell ref="B4:B5"/>
    <mergeCell ref="C4:C5"/>
    <mergeCell ref="O4:O5"/>
    <mergeCell ref="P4:P5"/>
    <mergeCell ref="O25:O26"/>
    <mergeCell ref="P25:P26"/>
    <mergeCell ref="A41:B41"/>
    <mergeCell ref="A42:B42"/>
    <mergeCell ref="A43:B43"/>
    <mergeCell ref="A20:B20"/>
    <mergeCell ref="A21:B21"/>
    <mergeCell ref="A22:B22"/>
    <mergeCell ref="A24:C24"/>
    <mergeCell ref="A25:A26"/>
    <mergeCell ref="B25:B26"/>
    <mergeCell ref="C25:C26"/>
  </mergeCells>
  <hyperlinks>
    <hyperlink r:id="rId1" ref="E1"/>
    <hyperlink r:id="rId2" ref="A3"/>
    <hyperlink r:id="rId3" ref="A24"/>
  </hyperlin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30">
      <c r="E30" s="1"/>
    </row>
    <row r="31">
      <c r="E31" s="1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