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<sst xmlns="http://schemas.openxmlformats.org/spreadsheetml/2006/main" count="78" uniqueCount="34">
  <si>
    <t>* 프로모션 : 2026.07.22 ~ 2026.07.27</t>
  </si>
  <si>
    <t>프로모션 링크</t>
  </si>
  <si>
    <t>* 접수기한 : 2026.07.27</t>
  </si>
  <si>
    <t>* 개통기한 : 2026.07.28</t>
  </si>
  <si>
    <t>이츠 (71GB+/통화기본)</t>
  </si>
  <si>
    <t>2026-07</t>
  </si>
  <si>
    <t>√</t>
  </si>
  <si>
    <t>년월</t>
  </si>
  <si>
    <t>M+</t>
  </si>
  <si>
    <t>요금제</t>
  </si>
  <si>
    <t>기준Row</t>
  </si>
  <si>
    <t>쿠팡</t>
  </si>
  <si>
    <t>막차탑승</t>
  </si>
  <si>
    <t>유심</t>
  </si>
  <si>
    <t>eSIM</t>
  </si>
  <si>
    <t>친구추천</t>
  </si>
  <si>
    <t>혜택</t>
  </si>
  <si>
    <t>실이득</t>
  </si>
  <si>
    <t>비고</t>
  </si>
  <si>
    <t>월평균</t>
  </si>
  <si>
    <t>16일</t>
  </si>
  <si>
    <t>7일</t>
  </si>
  <si>
    <t>?</t>
  </si>
  <si>
    <t>20일</t>
  </si>
  <si>
    <t>-</t>
  </si>
  <si>
    <t>누적</t>
  </si>
  <si>
    <t>실사용</t>
  </si>
  <si>
    <t>합계</t>
  </si>
  <si>
    <t>라이프케어몰</t>
  </si>
  <si>
    <t>프레딧 상품권</t>
  </si>
  <si>
    <t>편의점</t>
  </si>
  <si>
    <t>지금배송</t>
  </si>
  <si>
    <t>다이소</t>
  </si>
  <si>
    <t>이츠 (7GB+/통화기본)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</si>
</sst>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"/>
  </numFmts>
  <fonts count="14">
    <font>
      <sz val="10.0"/>
      <color rgb="FF000000"/>
      <name val="Arial"/>
      <scheme val="minor"/>
    </font>
    <font>
      <color theme="1"/>
      <name val="Arial"/>
    </font>
    <font>
      <color rgb="FF000000"/>
      <name val="&quot;맑은 고딕&quot;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FFFF"/>
      <name val="&quot;맑은 고딕&quot;"/>
    </font>
    <font>
      <b/>
      <color rgb="FFFF0000"/>
      <name val="&quot;맑은 고딕&quot;"/>
    </font>
    <font>
      <b/>
      <color rgb="FF000000"/>
      <name val="&quot;맑은 고딕&quot;"/>
    </font>
    <font>
      <b/>
      <color theme="1"/>
      <name val="&quot;맑은 고딕&quot;"/>
    </font>
    <font>
      <b/>
      <color theme="1"/>
      <name val="Arial"/>
    </font>
    <font/>
    <font>
      <color theme="1"/>
      <name val="&quot;맑은 고딕&quot;"/>
    </font>
    <font>
      <b/>
      <color rgb="FFFFFFFF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readingOrder="0" vertical="center"/>
    </xf>
    <xf borderId="0" fillId="0" fontId="3" numFmtId="0" xfId="0" applyAlignment="1" applyFont="1">
      <alignment horizontal="right"/>
    </xf>
    <xf borderId="0" fillId="0" fontId="1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4" numFmtId="0" xfId="0" applyAlignment="1" applyFont="1">
      <alignment readingOrder="0" vertical="center"/>
    </xf>
    <xf borderId="0" fillId="0" fontId="3" numFmtId="0" xfId="0" applyAlignment="1" applyFont="1">
      <alignment readingOrder="0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5" numFmtId="0" xfId="0" applyAlignment="1" applyFont="1">
      <alignment horizontal="left" readingOrder="0" shrinkToFit="0" vertical="center" wrapText="0"/>
    </xf>
    <xf quotePrefix="1" borderId="0" fillId="2" fontId="6" numFmtId="0" xfId="0" applyAlignment="1" applyFill="1" applyFont="1">
      <alignment horizontal="center" readingOrder="0" shrinkToFit="0" vertical="center" wrapText="0"/>
    </xf>
    <xf borderId="0" fillId="0" fontId="7" numFmtId="0" xfId="0" applyAlignment="1" applyFont="1">
      <alignment horizontal="center" readingOrder="0" shrinkToFit="0" vertical="center" wrapText="0"/>
    </xf>
    <xf borderId="1" fillId="3" fontId="8" numFmtId="0" xfId="0" applyAlignment="1" applyBorder="1" applyFill="1" applyFont="1">
      <alignment horizontal="center" readingOrder="0" shrinkToFit="0" vertical="center" wrapText="0"/>
    </xf>
    <xf borderId="2" fillId="3" fontId="8" numFmtId="0" xfId="0" applyAlignment="1" applyBorder="1" applyFont="1">
      <alignment horizontal="center" readingOrder="0" shrinkToFit="0" vertical="center" wrapText="0"/>
    </xf>
    <xf borderId="1" fillId="3" fontId="9" numFmtId="0" xfId="0" applyAlignment="1" applyBorder="1" applyFont="1">
      <alignment horizontal="center" readingOrder="0" shrinkToFit="0" vertical="center" wrapText="0"/>
    </xf>
    <xf borderId="2" fillId="3" fontId="9" numFmtId="0" xfId="0" applyAlignment="1" applyBorder="1" applyFont="1">
      <alignment horizontal="center" readingOrder="0" shrinkToFit="0" vertical="center" wrapText="0"/>
    </xf>
    <xf borderId="3" fillId="3" fontId="8" numFmtId="0" xfId="0" applyAlignment="1" applyBorder="1" applyFont="1">
      <alignment horizontal="center" readingOrder="0" shrinkToFit="0" vertical="center" wrapText="0"/>
    </xf>
    <xf borderId="3" fillId="3" fontId="10" numFmtId="0" xfId="0" applyAlignment="1" applyBorder="1" applyFont="1">
      <alignment horizontal="center" vertical="center"/>
    </xf>
    <xf borderId="4" fillId="0" fontId="11" numFmtId="0" xfId="0" applyBorder="1" applyFont="1"/>
    <xf borderId="5" fillId="0" fontId="11" numFmtId="0" xfId="0" applyBorder="1" applyFont="1"/>
    <xf borderId="4" fillId="3" fontId="8" numFmtId="0" xfId="0" applyAlignment="1" applyBorder="1" applyFont="1">
      <alignment horizontal="center" readingOrder="0" shrinkToFit="0" vertical="center" wrapText="0"/>
    </xf>
    <xf borderId="5" fillId="3" fontId="8" numFmtId="0" xfId="0" applyAlignment="1" applyBorder="1" applyFont="1">
      <alignment horizontal="center" readingOrder="0" shrinkToFit="0" vertical="center" wrapText="0"/>
    </xf>
    <xf borderId="6" fillId="3" fontId="8" numFmtId="0" xfId="0" applyAlignment="1" applyBorder="1" applyFont="1">
      <alignment horizontal="center" readingOrder="0" shrinkToFit="0" vertical="center" wrapText="0"/>
    </xf>
    <xf borderId="6" fillId="0" fontId="11" numFmtId="0" xfId="0" applyBorder="1" applyFont="1"/>
    <xf borderId="7" fillId="0" fontId="2" numFmtId="164" xfId="0" applyAlignment="1" applyBorder="1" applyFont="1" applyNumberFormat="1">
      <alignment horizontal="center" readingOrder="0" shrinkToFit="0" vertical="center" wrapText="0"/>
    </xf>
    <xf borderId="0" fillId="0" fontId="2" numFmtId="0" xfId="0" applyAlignment="1" applyFont="1">
      <alignment horizontal="center" readingOrder="0" shrinkToFit="0" vertical="center" wrapText="0"/>
    </xf>
    <xf borderId="7" fillId="0" fontId="2" numFmtId="3" xfId="0" applyAlignment="1" applyBorder="1" applyFont="1" applyNumberFormat="1">
      <alignment horizontal="right" readingOrder="0" shrinkToFit="0" vertical="center" wrapText="0"/>
    </xf>
    <xf borderId="7" fillId="0" fontId="12" numFmtId="3" xfId="0" applyAlignment="1" applyBorder="1" applyFont="1" applyNumberFormat="1">
      <alignment horizontal="center" readingOrder="0" shrinkToFit="0" vertical="center" wrapText="0"/>
    </xf>
    <xf borderId="0" fillId="0" fontId="2" numFmtId="3" xfId="0" applyAlignment="1" applyFont="1" applyNumberFormat="1">
      <alignment horizontal="right" readingOrder="0" shrinkToFit="0" vertical="center" wrapText="0"/>
    </xf>
    <xf borderId="8" fillId="0" fontId="2" numFmtId="3" xfId="0" applyAlignment="1" applyBorder="1" applyFont="1" applyNumberFormat="1">
      <alignment horizontal="right" readingOrder="0" shrinkToFit="0" vertical="center" wrapText="0"/>
    </xf>
    <xf borderId="8" fillId="0" fontId="8" numFmtId="0" xfId="0" applyAlignment="1" applyBorder="1" applyFont="1">
      <alignment horizontal="left" readingOrder="0" shrinkToFit="0" vertical="center" wrapText="0"/>
    </xf>
    <xf borderId="8" fillId="0" fontId="1" numFmtId="3" xfId="0" applyAlignment="1" applyBorder="1" applyFont="1" applyNumberFormat="1">
      <alignment horizontal="right"/>
    </xf>
    <xf borderId="8" fillId="0" fontId="2" numFmtId="0" xfId="0" applyAlignment="1" applyBorder="1" applyFont="1">
      <alignment horizontal="center" shrinkToFit="0" vertical="center" wrapText="0"/>
    </xf>
    <xf borderId="4" fillId="0" fontId="2" numFmtId="3" xfId="0" applyAlignment="1" applyBorder="1" applyFont="1" applyNumberFormat="1">
      <alignment horizontal="right" readingOrder="0" shrinkToFit="0" vertical="center" wrapText="0"/>
    </xf>
    <xf borderId="5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3" xfId="0" applyAlignment="1" applyBorder="1" applyFont="1" applyNumberFormat="1">
      <alignment horizontal="right" readingOrder="0" shrinkToFit="0" vertical="center" wrapText="0"/>
    </xf>
    <xf borderId="6" fillId="0" fontId="2" numFmtId="0" xfId="0" applyAlignment="1" applyBorder="1" applyFont="1">
      <alignment horizontal="center" shrinkToFit="0" vertical="center" wrapText="0"/>
    </xf>
    <xf borderId="6" fillId="0" fontId="1" numFmtId="3" xfId="0" applyAlignment="1" applyBorder="1" applyFont="1" applyNumberFormat="1">
      <alignment horizontal="center"/>
    </xf>
    <xf borderId="9" fillId="3" fontId="8" numFmtId="0" xfId="0" applyAlignment="1" applyBorder="1" applyFont="1">
      <alignment horizontal="center" readingOrder="0" shrinkToFit="0" vertical="center" wrapText="0"/>
    </xf>
    <xf borderId="10" fillId="0" fontId="11" numFmtId="0" xfId="0" applyBorder="1" applyFont="1"/>
    <xf borderId="10" fillId="0" fontId="2" numFmtId="3" xfId="0" applyAlignment="1" applyBorder="1" applyFont="1" applyNumberFormat="1">
      <alignment horizontal="right" readingOrder="0" shrinkToFit="0" vertical="center" wrapText="0"/>
    </xf>
    <xf borderId="11" fillId="0" fontId="12" numFmtId="3" xfId="0" applyAlignment="1" applyBorder="1" applyFont="1" applyNumberFormat="1">
      <alignment horizontal="center" readingOrder="0" shrinkToFit="0" vertical="center" wrapText="0"/>
    </xf>
    <xf borderId="9" fillId="0" fontId="2" numFmtId="3" xfId="0" applyAlignment="1" applyBorder="1" applyFont="1" applyNumberFormat="1">
      <alignment horizontal="right" readingOrder="0" shrinkToFit="0" vertical="center" wrapText="0"/>
    </xf>
    <xf borderId="12" fillId="0" fontId="2" numFmtId="3" xfId="0" applyAlignment="1" applyBorder="1" applyFont="1" applyNumberFormat="1">
      <alignment horizontal="right" readingOrder="0" shrinkToFit="0" vertical="center" wrapText="0"/>
    </xf>
    <xf borderId="0" fillId="0" fontId="2" numFmtId="0" xfId="0" applyAlignment="1" applyFont="1">
      <alignment horizontal="right" shrinkToFit="0" vertical="center" wrapText="0"/>
    </xf>
    <xf borderId="0" fillId="0" fontId="12" numFmtId="0" xfId="0" applyAlignment="1" applyFont="1">
      <alignment horizontal="center" readingOrder="0" shrinkToFit="0" vertical="center" wrapText="0"/>
    </xf>
    <xf borderId="0" fillId="2" fontId="6" numFmtId="0" xfId="0" applyAlignment="1" applyFont="1">
      <alignment horizontal="center" readingOrder="0" shrinkToFit="0" vertical="center" wrapText="0"/>
    </xf>
    <xf borderId="0" fillId="0" fontId="12" numFmtId="0" xfId="0" applyAlignment="1" applyFont="1">
      <alignment horizontal="center" shrinkToFit="0" vertical="center" wrapText="0"/>
    </xf>
    <xf borderId="0" fillId="2" fontId="13" numFmtId="0" xfId="0" applyAlignment="1" applyFont="1">
      <alignment horizontal="center" readingOrder="0" vertical="center"/>
    </xf>
    <xf borderId="0" fillId="0" fontId="12" numFmtId="0" xfId="0" applyAlignment="1" applyFont="1">
      <alignment horizontal="left" readingOrder="0" shrinkToFit="0" vertical="center" wrapText="0"/>
    </xf>
    <xf borderId="8" fillId="0" fontId="2" numFmtId="0" xfId="0" applyAlignment="1" applyBorder="1" applyFont="1">
      <alignment horizontal="left" readingOrder="0" shrinkToFit="0" vertical="center" wrapText="0"/>
    </xf>
  </cellXfs>
  <cellStyles count="1">
    <cellStyle xfId="0" name="Normal" builtinId="0"/>
  </cellStyles>
  <dxfs count="1">
    <dxf>
      <font>
        <color rgb="FFFF0000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4.png"/><Relationship Id="rId3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Relationship Id="rId3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69</xdr:row>
      <xdr:rowOff>66675</xdr:rowOff>
    </xdr:from>
    <xdr:ext cx="4876800" cy="7077075"/>
    <xdr:pic>
      <xdr:nvPicPr>
        <xdr:cNvPr id="0" name="image5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104</xdr:row>
      <xdr:rowOff>142875</xdr:rowOff>
    </xdr:from>
    <xdr:ext cx="4876800" cy="6791325"/>
    <xdr:pic>
      <xdr:nvPicPr>
        <xdr:cNvPr id="0" name="image4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41</xdr:row>
      <xdr:rowOff>200025</xdr:rowOff>
    </xdr:from>
    <xdr:ext cx="7296150" cy="5467350"/>
    <xdr:pic>
      <xdr:nvPicPr>
        <xdr:cNvPr id="0" name="image2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629650" cy="7696200"/>
    <xdr:pic>
      <xdr:nvPicPr>
        <xdr:cNvPr id="0" name="image3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38</xdr:row>
      <xdr:rowOff>95250</xdr:rowOff>
    </xdr:from>
    <xdr:ext cx="8629650" cy="1857375"/>
    <xdr:pic>
      <xdr:nvPicPr>
        <xdr:cNvPr id="0" name="image1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</xdr:row>
      <xdr:rowOff>152400</xdr:rowOff>
    </xdr:from>
    <xdr:ext cx="8629650" cy="1857375"/>
    <xdr:pic>
      <xdr:nvPicPr>
        <xdr:cNvPr id="0" name="image6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614" TargetMode="External"/><Relationship Id="rId2" Type="http://schemas.openxmlformats.org/officeDocument/2006/relationships/hyperlink" Target="https://www.uplusumobile.com/product/pric/pricDetail?seq=585&amp;upPpnCd=CPEAT_LTE&amp;devKdCd=003" TargetMode="External"/><Relationship Id="rId3" Type="http://schemas.openxmlformats.org/officeDocument/2006/relationships/hyperlink" Target="https://www.uplusumobile.com/product/pric/pricDetail?seq=587&amp;upPpnCd=&amp;devKdCd=003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hidden="1" min="4" max="4" width="8.88"/>
    <col customWidth="1" min="5" max="5" width="8.88"/>
    <col customWidth="1" min="6" max="6" width="12.63"/>
    <col customWidth="1" min="7" max="7" width="13.75"/>
    <col customWidth="1" min="8" max="10" width="10.13"/>
    <col customWidth="1" min="11" max="13" width="12.63"/>
  </cols>
  <sheetData>
    <row r="1">
      <c r="A1" s="1"/>
      <c r="B1" s="1"/>
      <c r="C1" s="1"/>
      <c r="D1" s="3"/>
      <c r="E1" s="1"/>
      <c r="F1" s="1"/>
      <c r="G1" s="5"/>
      <c r="H1" s="6"/>
      <c r="I1" s="6"/>
      <c r="J1" s="6"/>
      <c r="K1" s="6"/>
      <c r="L1" s="6"/>
      <c r="M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>
      <c r="A2" s="1" t="s">
        <v>0</v>
      </c>
      <c r="B2" s="1"/>
      <c r="C2" s="1"/>
      <c r="D2" s="3"/>
      <c r="E2" s="1"/>
      <c r="F2" s="7" t="s">
        <v>1</v>
      </c>
      <c r="H2" s="6"/>
      <c r="I2" s="6"/>
      <c r="J2" s="6"/>
      <c r="K2" s="6"/>
      <c r="L2" s="6"/>
      <c r="M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8" t="s">
        <v>2</v>
      </c>
      <c r="B3" s="9"/>
      <c r="C3" s="9"/>
      <c r="D3" s="10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8" t="s">
        <v>3</v>
      </c>
      <c r="B4" s="9"/>
      <c r="C4" s="9"/>
      <c r="D4" s="10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11" t="s">
        <v>4</v>
      </c>
      <c r="D6" s="12" t="s">
        <v>5</v>
      </c>
      <c r="E6" s="13" t="s">
        <v>6</v>
      </c>
      <c r="F6" s="13" t="s">
        <v>6</v>
      </c>
      <c r="G6" s="13" t="s">
        <v>6</v>
      </c>
      <c r="H6" s="13"/>
      <c r="I6" s="13" t="s">
        <v>6</v>
      </c>
      <c r="J6" s="13" t="s">
        <v>6</v>
      </c>
      <c r="K6" s="2"/>
      <c r="L6" s="2"/>
      <c r="M6" s="2"/>
      <c r="N6" s="2"/>
      <c r="O6" s="9"/>
      <c r="V6" s="9"/>
      <c r="W6" s="9"/>
      <c r="X6" s="9"/>
      <c r="Y6" s="9"/>
      <c r="Z6" s="9"/>
    </row>
    <row r="7">
      <c r="A7" s="14" t="s">
        <v>7</v>
      </c>
      <c r="B7" s="15" t="s">
        <v>8</v>
      </c>
      <c r="C7" s="14" t="s">
        <v>9</v>
      </c>
      <c r="D7" s="16" t="s">
        <v>10</v>
      </c>
      <c r="E7" s="14" t="s">
        <v>11</v>
      </c>
      <c r="F7" s="15" t="s">
        <v>12</v>
      </c>
      <c r="G7" s="15" t="s">
        <v>12</v>
      </c>
      <c r="H7" s="17" t="s">
        <v>13</v>
      </c>
      <c r="I7" s="17" t="s">
        <v>14</v>
      </c>
      <c r="J7" s="18" t="s">
        <v>15</v>
      </c>
      <c r="K7" s="14" t="s">
        <v>9</v>
      </c>
      <c r="L7" s="15" t="s">
        <v>16</v>
      </c>
      <c r="M7" s="18" t="s">
        <v>17</v>
      </c>
      <c r="N7" s="18" t="s">
        <v>18</v>
      </c>
      <c r="O7" s="19" t="s">
        <v>19</v>
      </c>
      <c r="V7" s="9"/>
      <c r="W7" s="9"/>
      <c r="X7" s="9"/>
      <c r="Y7" s="9"/>
      <c r="Z7" s="9"/>
    </row>
    <row r="8">
      <c r="A8" s="20"/>
      <c r="B8" s="21"/>
      <c r="C8" s="20"/>
      <c r="D8" s="20"/>
      <c r="E8" s="22" t="s">
        <v>20</v>
      </c>
      <c r="F8" s="23" t="s">
        <v>21</v>
      </c>
      <c r="G8" s="23" t="s">
        <v>22</v>
      </c>
      <c r="H8" s="23" t="s">
        <v>23</v>
      </c>
      <c r="I8" s="23" t="s">
        <v>23</v>
      </c>
      <c r="J8" s="24" t="s">
        <v>24</v>
      </c>
      <c r="K8" s="22" t="s">
        <v>25</v>
      </c>
      <c r="L8" s="23" t="s">
        <v>25</v>
      </c>
      <c r="M8" s="24" t="s">
        <v>25</v>
      </c>
      <c r="N8" s="25"/>
      <c r="O8" s="25"/>
      <c r="V8" s="9"/>
      <c r="W8" s="9"/>
      <c r="X8" s="9"/>
      <c r="Y8" s="9"/>
      <c r="Z8" s="9"/>
    </row>
    <row r="9">
      <c r="A9" s="26">
        <f t="shared" ref="A9:A17" si="1">EDATE($D$24,B9)</f>
        <v>46204</v>
      </c>
      <c r="B9" s="27">
        <f t="shared" ref="B9:B17" si="2">ROW(B9)-row($B$9)</f>
        <v>0</v>
      </c>
      <c r="C9" s="28">
        <f>FLOOR(C10 / 30 * (30-21) / 10, 1) * 10</f>
        <v>10650</v>
      </c>
      <c r="D9" s="29">
        <f t="shared" ref="D9:D18" si="3">row($D$6)-ROW(D9)</f>
        <v>-3</v>
      </c>
      <c r="E9" s="28">
        <v>0.0</v>
      </c>
      <c r="F9" s="30">
        <v>0.0</v>
      </c>
      <c r="G9" s="30">
        <v>0.0</v>
      </c>
      <c r="H9" s="30">
        <v>0.0</v>
      </c>
      <c r="I9" s="30">
        <v>0.0</v>
      </c>
      <c r="J9" s="31">
        <v>22000.0</v>
      </c>
      <c r="K9" s="28">
        <f t="shared" ref="K9:K17" si="4">SUM(INDEX($A:$AA, row($K9)+$D9+3, COLUMN($C9)):INDEX($A:$AA, ROW($K9), COLUMN($C9)))</f>
        <v>10650</v>
      </c>
      <c r="L9" s="30">
        <f t="array" ref="L9">SUMPRODUCT((INDEX($A:$AA, ROW($E9)+$D9, COLUMN($E9)):INDEX($A:$AA, ROW(J9)+$D9, COLUMN($J9))="√") * (INDEX($A:$AA, ROW($E9)+D9+3, COLUMN($E9)):INDEX($A:$AA, ROW($E9), COLUMN(J9))))</f>
        <v>22000</v>
      </c>
      <c r="M9" s="31">
        <f t="shared" ref="M9:M17" si="5">L9-K9</f>
        <v>11350</v>
      </c>
      <c r="N9" s="32" t="s">
        <v>26</v>
      </c>
      <c r="O9" s="33">
        <f t="shared" ref="O9:O16" si="6">M9 / (B9+1)</f>
        <v>11350</v>
      </c>
      <c r="V9" s="9"/>
      <c r="W9" s="9"/>
      <c r="X9" s="9"/>
      <c r="Y9" s="9"/>
      <c r="Z9" s="9"/>
    </row>
    <row r="10">
      <c r="A10" s="26">
        <f t="shared" si="1"/>
        <v>46235</v>
      </c>
      <c r="B10" s="27">
        <f t="shared" si="2"/>
        <v>1</v>
      </c>
      <c r="C10" s="28">
        <v>35500.0</v>
      </c>
      <c r="D10" s="29">
        <f t="shared" si="3"/>
        <v>-4</v>
      </c>
      <c r="E10" s="28">
        <v>10000.0</v>
      </c>
      <c r="F10" s="30">
        <v>0.0</v>
      </c>
      <c r="G10" s="30">
        <v>0.0</v>
      </c>
      <c r="H10" s="30">
        <v>10000.0</v>
      </c>
      <c r="I10" s="30">
        <v>10000.0</v>
      </c>
      <c r="J10" s="31">
        <v>0.0</v>
      </c>
      <c r="K10" s="28">
        <f t="shared" si="4"/>
        <v>46150</v>
      </c>
      <c r="L10" s="30">
        <f t="shared" ref="L10:L17" si="7">SUMPRODUCT((INDEX($A:$AA, ROW($E10)+$D10, COLUMN($E10)):INDEX($A:$AA, ROW(J10)+$D10, COLUMN(J10))="√") * (INDEX($A:$AA, ROW($E10)+D10+3, COLUMN($E10)):INDEX($A:$AA, ROW($E10), COLUMN(J10))))</f>
        <v>42000</v>
      </c>
      <c r="M10" s="31">
        <f t="shared" si="5"/>
        <v>-4150</v>
      </c>
      <c r="N10" s="34"/>
      <c r="O10" s="33">
        <f t="shared" si="6"/>
        <v>-2075</v>
      </c>
      <c r="V10" s="9"/>
      <c r="W10" s="9"/>
      <c r="X10" s="9"/>
      <c r="Y10" s="9"/>
      <c r="Z10" s="9"/>
    </row>
    <row r="11">
      <c r="A11" s="26">
        <f t="shared" si="1"/>
        <v>46266</v>
      </c>
      <c r="B11" s="27">
        <f t="shared" si="2"/>
        <v>2</v>
      </c>
      <c r="C11" s="28">
        <v>35500.0</v>
      </c>
      <c r="D11" s="29">
        <f t="shared" si="3"/>
        <v>-5</v>
      </c>
      <c r="E11" s="28">
        <v>10000.0</v>
      </c>
      <c r="F11" s="30">
        <v>50000.0</v>
      </c>
      <c r="G11" s="30">
        <v>10000.0</v>
      </c>
      <c r="H11" s="30">
        <v>10000.0</v>
      </c>
      <c r="I11" s="30">
        <v>10000.0</v>
      </c>
      <c r="J11" s="31">
        <v>0.0</v>
      </c>
      <c r="K11" s="28">
        <f t="shared" si="4"/>
        <v>81650</v>
      </c>
      <c r="L11" s="30">
        <f t="shared" si="7"/>
        <v>122000</v>
      </c>
      <c r="M11" s="31">
        <f t="shared" si="5"/>
        <v>40350</v>
      </c>
      <c r="N11" s="34"/>
      <c r="O11" s="33">
        <f t="shared" si="6"/>
        <v>13450</v>
      </c>
      <c r="V11" s="9"/>
      <c r="W11" s="9"/>
      <c r="X11" s="9"/>
      <c r="Y11" s="9"/>
      <c r="Z11" s="9"/>
    </row>
    <row r="12">
      <c r="A12" s="26">
        <f t="shared" si="1"/>
        <v>46296</v>
      </c>
      <c r="B12" s="27">
        <f t="shared" si="2"/>
        <v>3</v>
      </c>
      <c r="C12" s="28">
        <v>35500.0</v>
      </c>
      <c r="D12" s="29">
        <f t="shared" si="3"/>
        <v>-6</v>
      </c>
      <c r="E12" s="28">
        <v>10000.0</v>
      </c>
      <c r="F12" s="30">
        <v>50000.0</v>
      </c>
      <c r="G12" s="30">
        <v>10000.0</v>
      </c>
      <c r="H12" s="30">
        <v>10000.0</v>
      </c>
      <c r="I12" s="30">
        <v>10000.0</v>
      </c>
      <c r="J12" s="31">
        <v>0.0</v>
      </c>
      <c r="K12" s="28">
        <f t="shared" si="4"/>
        <v>117150</v>
      </c>
      <c r="L12" s="30">
        <f t="shared" si="7"/>
        <v>202000</v>
      </c>
      <c r="M12" s="31">
        <f t="shared" si="5"/>
        <v>84850</v>
      </c>
      <c r="N12" s="34"/>
      <c r="O12" s="33">
        <f t="shared" si="6"/>
        <v>21212.5</v>
      </c>
      <c r="V12" s="9"/>
      <c r="W12" s="9"/>
      <c r="X12" s="9"/>
      <c r="Y12" s="9"/>
      <c r="Z12" s="9"/>
    </row>
    <row r="13">
      <c r="A13" s="26">
        <f t="shared" si="1"/>
        <v>46327</v>
      </c>
      <c r="B13" s="27">
        <f t="shared" si="2"/>
        <v>4</v>
      </c>
      <c r="C13" s="28">
        <v>35500.0</v>
      </c>
      <c r="D13" s="29">
        <f t="shared" si="3"/>
        <v>-7</v>
      </c>
      <c r="E13" s="28">
        <v>10000.0</v>
      </c>
      <c r="F13" s="30">
        <v>50000.0</v>
      </c>
      <c r="G13" s="30">
        <v>10000.0</v>
      </c>
      <c r="H13" s="30">
        <v>0.0</v>
      </c>
      <c r="I13" s="30">
        <v>10000.0</v>
      </c>
      <c r="J13" s="31">
        <v>0.0</v>
      </c>
      <c r="K13" s="28">
        <f t="shared" si="4"/>
        <v>152650</v>
      </c>
      <c r="L13" s="30">
        <f t="shared" si="7"/>
        <v>282000</v>
      </c>
      <c r="M13" s="31">
        <f t="shared" si="5"/>
        <v>129350</v>
      </c>
      <c r="N13" s="34"/>
      <c r="O13" s="33">
        <f t="shared" si="6"/>
        <v>25870</v>
      </c>
      <c r="V13" s="9"/>
      <c r="W13" s="9"/>
      <c r="X13" s="9"/>
      <c r="Y13" s="9"/>
      <c r="Z13" s="9"/>
    </row>
    <row r="14">
      <c r="A14" s="26">
        <f t="shared" si="1"/>
        <v>46357</v>
      </c>
      <c r="B14" s="27">
        <f t="shared" si="2"/>
        <v>5</v>
      </c>
      <c r="C14" s="28">
        <v>35500.0</v>
      </c>
      <c r="D14" s="29">
        <f t="shared" si="3"/>
        <v>-8</v>
      </c>
      <c r="E14" s="28">
        <v>10000.0</v>
      </c>
      <c r="F14" s="30">
        <v>50000.0</v>
      </c>
      <c r="G14" s="30">
        <v>10000.0</v>
      </c>
      <c r="H14" s="30">
        <v>0.0</v>
      </c>
      <c r="I14" s="30">
        <v>10000.0</v>
      </c>
      <c r="J14" s="31">
        <v>0.0</v>
      </c>
      <c r="K14" s="28">
        <f t="shared" si="4"/>
        <v>188150</v>
      </c>
      <c r="L14" s="30">
        <f t="shared" si="7"/>
        <v>362000</v>
      </c>
      <c r="M14" s="31">
        <f t="shared" si="5"/>
        <v>173850</v>
      </c>
      <c r="N14" s="34"/>
      <c r="O14" s="33">
        <f t="shared" si="6"/>
        <v>28975</v>
      </c>
      <c r="V14" s="9"/>
      <c r="W14" s="9"/>
      <c r="X14" s="9"/>
      <c r="Y14" s="9"/>
      <c r="Z14" s="9"/>
    </row>
    <row r="15">
      <c r="A15" s="26">
        <f t="shared" si="1"/>
        <v>46388</v>
      </c>
      <c r="B15" s="27">
        <f t="shared" si="2"/>
        <v>6</v>
      </c>
      <c r="C15" s="28">
        <v>35500.0</v>
      </c>
      <c r="D15" s="29">
        <f t="shared" si="3"/>
        <v>-9</v>
      </c>
      <c r="E15" s="28">
        <v>10000.0</v>
      </c>
      <c r="F15" s="30">
        <v>50000.0</v>
      </c>
      <c r="G15" s="30">
        <v>10000.0</v>
      </c>
      <c r="H15" s="30">
        <v>0.0</v>
      </c>
      <c r="I15" s="30">
        <v>10000.0</v>
      </c>
      <c r="J15" s="31">
        <v>0.0</v>
      </c>
      <c r="K15" s="28">
        <f t="shared" si="4"/>
        <v>223650</v>
      </c>
      <c r="L15" s="30">
        <f t="shared" si="7"/>
        <v>442000</v>
      </c>
      <c r="M15" s="31">
        <f t="shared" si="5"/>
        <v>218350</v>
      </c>
      <c r="N15" s="34"/>
      <c r="O15" s="33">
        <f t="shared" si="6"/>
        <v>31192.85714</v>
      </c>
      <c r="V15" s="9"/>
      <c r="W15" s="9"/>
      <c r="X15" s="9"/>
      <c r="Y15" s="9"/>
      <c r="Z15" s="9"/>
    </row>
    <row r="16">
      <c r="A16" s="26">
        <f t="shared" si="1"/>
        <v>46419</v>
      </c>
      <c r="B16" s="27">
        <f t="shared" si="2"/>
        <v>7</v>
      </c>
      <c r="C16" s="28">
        <v>35500.0</v>
      </c>
      <c r="D16" s="29">
        <f t="shared" si="3"/>
        <v>-10</v>
      </c>
      <c r="E16" s="28">
        <v>10000.0</v>
      </c>
      <c r="F16" s="30">
        <v>50000.0</v>
      </c>
      <c r="G16" s="30">
        <v>10000.0</v>
      </c>
      <c r="H16" s="30">
        <v>0.0</v>
      </c>
      <c r="I16" s="30">
        <v>0.0</v>
      </c>
      <c r="J16" s="31">
        <v>0.0</v>
      </c>
      <c r="K16" s="28">
        <f t="shared" si="4"/>
        <v>259150</v>
      </c>
      <c r="L16" s="30">
        <f t="shared" si="7"/>
        <v>512000</v>
      </c>
      <c r="M16" s="31">
        <f t="shared" si="5"/>
        <v>252850</v>
      </c>
      <c r="N16" s="34"/>
      <c r="O16" s="33">
        <f t="shared" si="6"/>
        <v>31606.25</v>
      </c>
      <c r="V16" s="9"/>
      <c r="W16" s="9"/>
      <c r="X16" s="9"/>
      <c r="Y16" s="9"/>
      <c r="Z16" s="9"/>
    </row>
    <row r="17">
      <c r="A17" s="26">
        <f t="shared" si="1"/>
        <v>46447</v>
      </c>
      <c r="B17" s="27">
        <f t="shared" si="2"/>
        <v>8</v>
      </c>
      <c r="C17" s="35">
        <v>0.0</v>
      </c>
      <c r="D17" s="29">
        <f t="shared" si="3"/>
        <v>-11</v>
      </c>
      <c r="E17" s="35">
        <v>0.0</v>
      </c>
      <c r="F17" s="36">
        <v>0.0</v>
      </c>
      <c r="G17" s="36">
        <v>0.0</v>
      </c>
      <c r="H17" s="36">
        <v>0.0</v>
      </c>
      <c r="I17" s="36">
        <v>0.0</v>
      </c>
      <c r="J17" s="37">
        <v>0.0</v>
      </c>
      <c r="K17" s="35">
        <f t="shared" si="4"/>
        <v>259150</v>
      </c>
      <c r="L17" s="36">
        <f t="shared" si="7"/>
        <v>512000</v>
      </c>
      <c r="M17" s="37">
        <f t="shared" si="5"/>
        <v>252850</v>
      </c>
      <c r="N17" s="38"/>
      <c r="O17" s="39" t="s">
        <v>24</v>
      </c>
      <c r="V17" s="9"/>
      <c r="W17" s="9"/>
      <c r="X17" s="9"/>
      <c r="Y17" s="9"/>
      <c r="Z17" s="9"/>
    </row>
    <row r="18">
      <c r="A18" s="40" t="s">
        <v>27</v>
      </c>
      <c r="B18" s="41"/>
      <c r="C18" s="42">
        <f>SUM(C9:C17)</f>
        <v>259150</v>
      </c>
      <c r="D18" s="43">
        <f t="shared" si="3"/>
        <v>-12</v>
      </c>
      <c r="E18" s="44">
        <f t="shared" ref="E18:J18" si="8">SUMPRODUCT((INDEX($A:$AA, ROW(E18)+$D18, COLUMN(E18))="√") * (INDEX($A:$AA,row(E18)+$D18+3,COLUMN(E18)):INDEX($A:$AA,row(E18)-1,COLUMN(E18)) ) )</f>
        <v>70000</v>
      </c>
      <c r="F18" s="45">
        <f t="shared" si="8"/>
        <v>300000</v>
      </c>
      <c r="G18" s="45">
        <f t="shared" si="8"/>
        <v>60000</v>
      </c>
      <c r="H18" s="45">
        <f t="shared" si="8"/>
        <v>0</v>
      </c>
      <c r="I18" s="45">
        <f t="shared" si="8"/>
        <v>60000</v>
      </c>
      <c r="J18" s="42">
        <f t="shared" si="8"/>
        <v>22000</v>
      </c>
      <c r="K18" s="46"/>
      <c r="L18" s="46"/>
      <c r="M18" s="46"/>
      <c r="N18" s="2"/>
      <c r="O18" s="9"/>
      <c r="V18" s="9"/>
      <c r="W18" s="9"/>
      <c r="X18" s="9"/>
      <c r="Y18" s="9"/>
      <c r="Z18" s="9"/>
    </row>
    <row r="19">
      <c r="A19" s="22" t="s">
        <v>16</v>
      </c>
      <c r="B19" s="25"/>
      <c r="C19" s="37">
        <f>SUMIF(E6:J6, "√", E18:J18)</f>
        <v>512000</v>
      </c>
      <c r="D19" s="47"/>
      <c r="E19" s="27"/>
      <c r="F19" s="27" t="s">
        <v>28</v>
      </c>
      <c r="G19" s="13" t="s">
        <v>29</v>
      </c>
      <c r="H19" s="48" t="s">
        <v>11</v>
      </c>
      <c r="I19" s="2"/>
      <c r="J19" s="2"/>
      <c r="K19" s="2"/>
      <c r="L19" s="2"/>
      <c r="M19" s="2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22" t="s">
        <v>17</v>
      </c>
      <c r="B20" s="25"/>
      <c r="C20" s="37">
        <f>C19-C18</f>
        <v>252850</v>
      </c>
      <c r="D20" s="49"/>
      <c r="E20" s="2"/>
      <c r="F20" s="2"/>
      <c r="G20" s="2"/>
      <c r="H20" s="48" t="s">
        <v>30</v>
      </c>
      <c r="I20" s="2"/>
      <c r="J20" s="2"/>
      <c r="K20" s="2"/>
      <c r="L20" s="2"/>
      <c r="M20" s="2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9"/>
      <c r="B21" s="9"/>
      <c r="C21" s="9"/>
      <c r="D21" s="10"/>
      <c r="E21" s="9"/>
      <c r="F21" s="9"/>
      <c r="G21" s="9"/>
      <c r="H21" s="50" t="s">
        <v>31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9"/>
      <c r="B22" s="9"/>
      <c r="C22" s="9"/>
      <c r="D22" s="10"/>
      <c r="E22" s="9"/>
      <c r="F22" s="9"/>
      <c r="G22" s="9"/>
      <c r="H22" s="50" t="s">
        <v>32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51"/>
      <c r="B23" s="51"/>
      <c r="C23" s="51"/>
      <c r="D23" s="13"/>
      <c r="E23" s="13"/>
      <c r="F23" s="13"/>
      <c r="G23" s="13"/>
      <c r="H23" s="13"/>
      <c r="I23" s="13"/>
      <c r="J23" s="13"/>
      <c r="K23" s="2"/>
      <c r="L23" s="2"/>
      <c r="M23" s="2"/>
      <c r="N23" s="2"/>
      <c r="O23" s="9"/>
      <c r="V23" s="9"/>
      <c r="W23" s="9"/>
      <c r="X23" s="9"/>
      <c r="Y23" s="9"/>
      <c r="Z23" s="9"/>
    </row>
    <row r="24">
      <c r="A24" s="11" t="s">
        <v>33</v>
      </c>
      <c r="D24" s="12" t="s">
        <v>5</v>
      </c>
      <c r="E24" s="13" t="s">
        <v>6</v>
      </c>
      <c r="F24" s="13" t="s">
        <v>6</v>
      </c>
      <c r="G24" s="13" t="s">
        <v>6</v>
      </c>
      <c r="H24" s="13" t="s">
        <v>6</v>
      </c>
      <c r="I24" s="2"/>
      <c r="J24" s="2"/>
      <c r="K24" s="2"/>
      <c r="L24" s="2"/>
      <c r="M24" s="9"/>
      <c r="V24" s="9"/>
      <c r="W24" s="9"/>
      <c r="X24" s="9"/>
      <c r="Y24" s="9"/>
      <c r="Z24" s="9"/>
    </row>
    <row r="25">
      <c r="A25" s="14" t="s">
        <v>7</v>
      </c>
      <c r="B25" s="15" t="s">
        <v>8</v>
      </c>
      <c r="C25" s="14" t="s">
        <v>9</v>
      </c>
      <c r="D25" s="16" t="s">
        <v>10</v>
      </c>
      <c r="E25" s="14" t="s">
        <v>11</v>
      </c>
      <c r="F25" s="15" t="s">
        <v>12</v>
      </c>
      <c r="G25" s="15" t="s">
        <v>12</v>
      </c>
      <c r="H25" s="18" t="s">
        <v>15</v>
      </c>
      <c r="I25" s="14" t="s">
        <v>9</v>
      </c>
      <c r="J25" s="15" t="s">
        <v>16</v>
      </c>
      <c r="K25" s="18" t="s">
        <v>17</v>
      </c>
      <c r="L25" s="18" t="s">
        <v>18</v>
      </c>
      <c r="M25" s="19" t="s">
        <v>19</v>
      </c>
      <c r="V25" s="9"/>
      <c r="W25" s="9"/>
      <c r="X25" s="9"/>
      <c r="Y25" s="9"/>
      <c r="Z25" s="9"/>
    </row>
    <row r="26">
      <c r="A26" s="20"/>
      <c r="B26" s="21"/>
      <c r="C26" s="20"/>
      <c r="D26" s="20"/>
      <c r="E26" s="22" t="s">
        <v>20</v>
      </c>
      <c r="F26" s="23" t="s">
        <v>21</v>
      </c>
      <c r="G26" s="23" t="s">
        <v>22</v>
      </c>
      <c r="H26" s="24" t="s">
        <v>24</v>
      </c>
      <c r="I26" s="22" t="s">
        <v>25</v>
      </c>
      <c r="J26" s="23" t="s">
        <v>25</v>
      </c>
      <c r="K26" s="24" t="s">
        <v>25</v>
      </c>
      <c r="L26" s="25"/>
      <c r="M26" s="25"/>
      <c r="V26" s="9"/>
      <c r="W26" s="9"/>
      <c r="X26" s="9"/>
      <c r="Y26" s="9"/>
      <c r="Z26" s="9"/>
    </row>
    <row r="27">
      <c r="A27" s="26">
        <f t="shared" ref="A27:A35" si="9">EDATE($D$24,B27)</f>
        <v>46204</v>
      </c>
      <c r="B27" s="27">
        <f t="shared" ref="B27:B35" si="10">ROW(B27)-row($B$27)</f>
        <v>0</v>
      </c>
      <c r="C27" s="28">
        <f>FLOOR(C28 / 30 * (30-21) / 10, 1) * 10</f>
        <v>5520</v>
      </c>
      <c r="D27" s="29">
        <f t="shared" ref="D27:D36" si="11">row($D$24)-ROW(D27)</f>
        <v>-3</v>
      </c>
      <c r="E27" s="28">
        <v>0.0</v>
      </c>
      <c r="F27" s="30">
        <v>0.0</v>
      </c>
      <c r="G27" s="30">
        <v>0.0</v>
      </c>
      <c r="H27" s="31">
        <v>22000.0</v>
      </c>
      <c r="I27" s="28">
        <f t="shared" ref="I27:I35" si="12">SUM(INDEX($A:$AA, row($I27)+$D27+3, COLUMN($C27)):INDEX($A:$AA, ROW($I27), COLUMN($C27)))</f>
        <v>5520</v>
      </c>
      <c r="J27" s="30">
        <f t="array" ref="J27">SUMPRODUCT((INDEX($A:$AA, ROW($E27)+$D27, COLUMN($E27)):INDEX($A:$AA, ROW(H27)+$D27, COLUMN($H27))="√") * (INDEX($A:$AA, ROW($E27)+D27+3, COLUMN($E27)):INDEX($A:$AA, ROW($E27), COLUMN(H27))))</f>
        <v>22000</v>
      </c>
      <c r="K27" s="31">
        <f t="shared" ref="K27:K35" si="13">J27-I27</f>
        <v>16480</v>
      </c>
      <c r="L27" s="52"/>
      <c r="M27" s="33">
        <f t="shared" ref="M27:M34" si="14">K27 / (B27+1)</f>
        <v>16480</v>
      </c>
      <c r="V27" s="9"/>
      <c r="W27" s="9"/>
      <c r="X27" s="9"/>
      <c r="Y27" s="9"/>
      <c r="Z27" s="9"/>
    </row>
    <row r="28">
      <c r="A28" s="26">
        <f t="shared" si="9"/>
        <v>46235</v>
      </c>
      <c r="B28" s="27">
        <f t="shared" si="10"/>
        <v>1</v>
      </c>
      <c r="C28" s="28">
        <v>18400.0</v>
      </c>
      <c r="D28" s="29">
        <f t="shared" si="11"/>
        <v>-4</v>
      </c>
      <c r="E28" s="28">
        <v>10000.0</v>
      </c>
      <c r="F28" s="30">
        <v>0.0</v>
      </c>
      <c r="G28" s="30">
        <v>0.0</v>
      </c>
      <c r="H28" s="31">
        <v>0.0</v>
      </c>
      <c r="I28" s="28">
        <f t="shared" si="12"/>
        <v>23920</v>
      </c>
      <c r="J28" s="30">
        <f t="shared" ref="J28:J35" si="15">SUMPRODUCT((INDEX($A:$AA, ROW($E28)+$D28, COLUMN($E28)):INDEX($A:$AA, ROW(H28)+$D28, COLUMN(H28))="√") * (INDEX($A:$AA, ROW($E28)+D28+3, COLUMN($E28)):INDEX($A:$AA, ROW($E28), COLUMN(H28))))</f>
        <v>32000</v>
      </c>
      <c r="K28" s="31">
        <f t="shared" si="13"/>
        <v>8080</v>
      </c>
      <c r="L28" s="34"/>
      <c r="M28" s="33">
        <f t="shared" si="14"/>
        <v>4040</v>
      </c>
      <c r="V28" s="9"/>
      <c r="W28" s="9"/>
      <c r="X28" s="9"/>
      <c r="Y28" s="9"/>
      <c r="Z28" s="9"/>
    </row>
    <row r="29">
      <c r="A29" s="26">
        <f t="shared" si="9"/>
        <v>46266</v>
      </c>
      <c r="B29" s="27">
        <f t="shared" si="10"/>
        <v>2</v>
      </c>
      <c r="C29" s="28">
        <v>18400.0</v>
      </c>
      <c r="D29" s="29">
        <f t="shared" si="11"/>
        <v>-5</v>
      </c>
      <c r="E29" s="28">
        <v>10000.0</v>
      </c>
      <c r="F29" s="30">
        <v>40000.0</v>
      </c>
      <c r="G29" s="30">
        <v>10000.0</v>
      </c>
      <c r="H29" s="31">
        <v>0.0</v>
      </c>
      <c r="I29" s="28">
        <f t="shared" si="12"/>
        <v>42320</v>
      </c>
      <c r="J29" s="30">
        <f t="shared" si="15"/>
        <v>92000</v>
      </c>
      <c r="K29" s="31">
        <f t="shared" si="13"/>
        <v>49680</v>
      </c>
      <c r="L29" s="34"/>
      <c r="M29" s="33">
        <f t="shared" si="14"/>
        <v>16560</v>
      </c>
      <c r="V29" s="9"/>
      <c r="W29" s="9"/>
      <c r="X29" s="9"/>
      <c r="Y29" s="9"/>
      <c r="Z29" s="9"/>
    </row>
    <row r="30">
      <c r="A30" s="26">
        <f t="shared" si="9"/>
        <v>46296</v>
      </c>
      <c r="B30" s="27">
        <f t="shared" si="10"/>
        <v>3</v>
      </c>
      <c r="C30" s="28">
        <v>18400.0</v>
      </c>
      <c r="D30" s="29">
        <f t="shared" si="11"/>
        <v>-6</v>
      </c>
      <c r="E30" s="28">
        <v>10000.0</v>
      </c>
      <c r="F30" s="30">
        <v>40000.0</v>
      </c>
      <c r="G30" s="30">
        <v>10000.0</v>
      </c>
      <c r="H30" s="31">
        <v>0.0</v>
      </c>
      <c r="I30" s="28">
        <f t="shared" si="12"/>
        <v>60720</v>
      </c>
      <c r="J30" s="30">
        <f t="shared" si="15"/>
        <v>152000</v>
      </c>
      <c r="K30" s="31">
        <f t="shared" si="13"/>
        <v>91280</v>
      </c>
      <c r="L30" s="34"/>
      <c r="M30" s="33">
        <f t="shared" si="14"/>
        <v>22820</v>
      </c>
      <c r="V30" s="9"/>
      <c r="W30" s="9"/>
      <c r="X30" s="9"/>
      <c r="Y30" s="9"/>
      <c r="Z30" s="9"/>
    </row>
    <row r="31">
      <c r="A31" s="26">
        <f t="shared" si="9"/>
        <v>46327</v>
      </c>
      <c r="B31" s="27">
        <f t="shared" si="10"/>
        <v>4</v>
      </c>
      <c r="C31" s="28">
        <v>18400.0</v>
      </c>
      <c r="D31" s="29">
        <f t="shared" si="11"/>
        <v>-7</v>
      </c>
      <c r="E31" s="28">
        <v>10000.0</v>
      </c>
      <c r="F31" s="30">
        <v>40000.0</v>
      </c>
      <c r="G31" s="30">
        <v>10000.0</v>
      </c>
      <c r="H31" s="31">
        <v>0.0</v>
      </c>
      <c r="I31" s="28">
        <f t="shared" si="12"/>
        <v>79120</v>
      </c>
      <c r="J31" s="30">
        <f t="shared" si="15"/>
        <v>212000</v>
      </c>
      <c r="K31" s="31">
        <f t="shared" si="13"/>
        <v>132880</v>
      </c>
      <c r="L31" s="34"/>
      <c r="M31" s="33">
        <f t="shared" si="14"/>
        <v>26576</v>
      </c>
      <c r="V31" s="9"/>
      <c r="W31" s="9"/>
      <c r="X31" s="9"/>
      <c r="Y31" s="9"/>
      <c r="Z31" s="9"/>
    </row>
    <row r="32">
      <c r="A32" s="26">
        <f t="shared" si="9"/>
        <v>46357</v>
      </c>
      <c r="B32" s="27">
        <f t="shared" si="10"/>
        <v>5</v>
      </c>
      <c r="C32" s="28">
        <v>18400.0</v>
      </c>
      <c r="D32" s="29">
        <f t="shared" si="11"/>
        <v>-8</v>
      </c>
      <c r="E32" s="28">
        <v>10000.0</v>
      </c>
      <c r="F32" s="30">
        <v>40000.0</v>
      </c>
      <c r="G32" s="30">
        <v>10000.0</v>
      </c>
      <c r="H32" s="31">
        <v>0.0</v>
      </c>
      <c r="I32" s="28">
        <f t="shared" si="12"/>
        <v>97520</v>
      </c>
      <c r="J32" s="30">
        <f t="shared" si="15"/>
        <v>272000</v>
      </c>
      <c r="K32" s="31">
        <f t="shared" si="13"/>
        <v>174480</v>
      </c>
      <c r="L32" s="34"/>
      <c r="M32" s="33">
        <f t="shared" si="14"/>
        <v>29080</v>
      </c>
      <c r="V32" s="9"/>
      <c r="W32" s="9"/>
      <c r="X32" s="9"/>
      <c r="Y32" s="9"/>
      <c r="Z32" s="9"/>
    </row>
    <row r="33">
      <c r="A33" s="26">
        <f t="shared" si="9"/>
        <v>46388</v>
      </c>
      <c r="B33" s="27">
        <f t="shared" si="10"/>
        <v>6</v>
      </c>
      <c r="C33" s="28">
        <v>18400.0</v>
      </c>
      <c r="D33" s="29">
        <f t="shared" si="11"/>
        <v>-9</v>
      </c>
      <c r="E33" s="28">
        <v>10000.0</v>
      </c>
      <c r="F33" s="30">
        <v>40000.0</v>
      </c>
      <c r="G33" s="30">
        <v>10000.0</v>
      </c>
      <c r="H33" s="31">
        <v>0.0</v>
      </c>
      <c r="I33" s="28">
        <f t="shared" si="12"/>
        <v>115920</v>
      </c>
      <c r="J33" s="30">
        <f t="shared" si="15"/>
        <v>332000</v>
      </c>
      <c r="K33" s="31">
        <f t="shared" si="13"/>
        <v>216080</v>
      </c>
      <c r="L33" s="34"/>
      <c r="M33" s="33">
        <f t="shared" si="14"/>
        <v>30868.57143</v>
      </c>
      <c r="V33" s="9"/>
      <c r="W33" s="9"/>
      <c r="X33" s="9"/>
      <c r="Y33" s="9"/>
      <c r="Z33" s="9"/>
    </row>
    <row r="34">
      <c r="A34" s="26">
        <f t="shared" si="9"/>
        <v>46419</v>
      </c>
      <c r="B34" s="27">
        <f t="shared" si="10"/>
        <v>7</v>
      </c>
      <c r="C34" s="28">
        <v>18400.0</v>
      </c>
      <c r="D34" s="29">
        <f t="shared" si="11"/>
        <v>-10</v>
      </c>
      <c r="E34" s="28">
        <v>10000.0</v>
      </c>
      <c r="F34" s="30">
        <v>40000.0</v>
      </c>
      <c r="G34" s="30">
        <v>10000.0</v>
      </c>
      <c r="H34" s="31">
        <v>0.0</v>
      </c>
      <c r="I34" s="28">
        <f t="shared" si="12"/>
        <v>134320</v>
      </c>
      <c r="J34" s="30">
        <f t="shared" si="15"/>
        <v>392000</v>
      </c>
      <c r="K34" s="31">
        <f t="shared" si="13"/>
        <v>257680</v>
      </c>
      <c r="L34" s="34"/>
      <c r="M34" s="33">
        <f t="shared" si="14"/>
        <v>32210</v>
      </c>
      <c r="V34" s="9"/>
      <c r="W34" s="9"/>
      <c r="X34" s="9"/>
      <c r="Y34" s="9"/>
      <c r="Z34" s="9"/>
    </row>
    <row r="35">
      <c r="A35" s="26">
        <f t="shared" si="9"/>
        <v>46447</v>
      </c>
      <c r="B35" s="27">
        <f t="shared" si="10"/>
        <v>8</v>
      </c>
      <c r="C35" s="35">
        <v>0.0</v>
      </c>
      <c r="D35" s="29">
        <f t="shared" si="11"/>
        <v>-11</v>
      </c>
      <c r="E35" s="35">
        <v>0.0</v>
      </c>
      <c r="F35" s="36">
        <v>0.0</v>
      </c>
      <c r="G35" s="36">
        <v>0.0</v>
      </c>
      <c r="H35" s="37">
        <v>0.0</v>
      </c>
      <c r="I35" s="35">
        <f t="shared" si="12"/>
        <v>134320</v>
      </c>
      <c r="J35" s="36">
        <f t="shared" si="15"/>
        <v>392000</v>
      </c>
      <c r="K35" s="37">
        <f t="shared" si="13"/>
        <v>257680</v>
      </c>
      <c r="L35" s="38"/>
      <c r="M35" s="39" t="s">
        <v>24</v>
      </c>
      <c r="V35" s="9"/>
      <c r="W35" s="9"/>
      <c r="X35" s="9"/>
      <c r="Y35" s="9"/>
      <c r="Z35" s="9"/>
    </row>
    <row r="36">
      <c r="A36" s="40" t="s">
        <v>27</v>
      </c>
      <c r="B36" s="41"/>
      <c r="C36" s="42">
        <f>SUM(C27:C35)</f>
        <v>134320</v>
      </c>
      <c r="D36" s="43">
        <f t="shared" si="11"/>
        <v>-12</v>
      </c>
      <c r="E36" s="44">
        <f t="shared" ref="E36:H36" si="16">SUMPRODUCT((INDEX($A:$AA, ROW(E36)+$D36, COLUMN(E36))="√") * (INDEX($A:$AA,row(E36)+$D36+3,COLUMN(E36)):INDEX($A:$AA,row(E36)-1,COLUMN(E36)) ) )</f>
        <v>70000</v>
      </c>
      <c r="F36" s="45">
        <f t="shared" si="16"/>
        <v>240000</v>
      </c>
      <c r="G36" s="45">
        <f t="shared" si="16"/>
        <v>60000</v>
      </c>
      <c r="H36" s="42">
        <f t="shared" si="16"/>
        <v>22000</v>
      </c>
      <c r="I36" s="46"/>
      <c r="J36" s="46"/>
      <c r="K36" s="46"/>
      <c r="L36" s="2"/>
      <c r="M36" s="9"/>
      <c r="V36" s="9"/>
      <c r="W36" s="9"/>
      <c r="X36" s="9"/>
      <c r="Y36" s="9"/>
      <c r="Z36" s="9"/>
    </row>
    <row r="37">
      <c r="A37" s="22" t="s">
        <v>16</v>
      </c>
      <c r="B37" s="25"/>
      <c r="C37" s="37">
        <f>SUMIF(E24:G24, "√", E36:G36)</f>
        <v>370000</v>
      </c>
      <c r="D37" s="47"/>
      <c r="E37" s="27"/>
      <c r="F37" s="27" t="s">
        <v>28</v>
      </c>
      <c r="G37" s="13" t="s">
        <v>29</v>
      </c>
      <c r="H37" s="2"/>
      <c r="I37" s="2"/>
      <c r="J37" s="2"/>
      <c r="K37" s="2"/>
      <c r="L37" s="9"/>
      <c r="M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22" t="s">
        <v>17</v>
      </c>
      <c r="B38" s="25"/>
      <c r="C38" s="37">
        <f>C37-C36</f>
        <v>235680</v>
      </c>
      <c r="D38" s="49"/>
      <c r="E38" s="2"/>
      <c r="F38" s="2"/>
      <c r="G38" s="2"/>
      <c r="H38" s="2"/>
      <c r="I38" s="2"/>
      <c r="J38" s="2"/>
      <c r="K38" s="2"/>
      <c r="L38" s="9"/>
      <c r="M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9"/>
      <c r="B39" s="9"/>
      <c r="C39" s="9"/>
      <c r="D39" s="10"/>
      <c r="E39" s="9"/>
      <c r="F39" s="9"/>
      <c r="G39" s="9"/>
      <c r="H39" s="9"/>
      <c r="I39" s="9"/>
      <c r="J39" s="9"/>
      <c r="K39" s="9"/>
      <c r="L39" s="9"/>
      <c r="M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9"/>
      <c r="B40" s="9"/>
      <c r="C40" s="9"/>
      <c r="D40" s="10"/>
      <c r="E40" s="9"/>
      <c r="F40" s="9"/>
      <c r="G40" s="9"/>
      <c r="H40" s="9"/>
      <c r="I40" s="9"/>
      <c r="J40" s="9"/>
      <c r="K40" s="9"/>
      <c r="L40" s="9"/>
      <c r="M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9"/>
      <c r="B41" s="9"/>
      <c r="C41" s="9"/>
      <c r="D41" s="10"/>
      <c r="E41" s="9"/>
      <c r="F41" s="9"/>
      <c r="G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9"/>
      <c r="B42" s="9"/>
      <c r="C42" s="9"/>
      <c r="D42" s="10"/>
      <c r="E42" s="9"/>
      <c r="F42" s="9"/>
      <c r="G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9"/>
      <c r="B43" s="9"/>
      <c r="C43" s="9"/>
      <c r="D43" s="10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9"/>
      <c r="B44" s="9"/>
      <c r="C44" s="9"/>
      <c r="D44" s="10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9"/>
      <c r="B45" s="9"/>
      <c r="C45" s="9"/>
      <c r="D45" s="10"/>
      <c r="E45" s="9"/>
      <c r="F45" s="9"/>
      <c r="G45" s="9"/>
      <c r="H45" s="9"/>
      <c r="I45" s="9"/>
      <c r="J45" s="9"/>
      <c r="K45" s="9"/>
      <c r="L45" s="9"/>
      <c r="M45" s="9"/>
      <c r="N45" s="9"/>
      <c r="U45" s="9"/>
      <c r="V45" s="9"/>
      <c r="W45" s="9"/>
      <c r="X45" s="9"/>
      <c r="Y45" s="9"/>
      <c r="Z45" s="9"/>
    </row>
    <row r="46">
      <c r="A46" s="9"/>
      <c r="B46" s="9"/>
      <c r="C46" s="9"/>
      <c r="D46" s="10"/>
      <c r="E46" s="9"/>
      <c r="F46" s="9"/>
      <c r="G46" s="9"/>
      <c r="H46" s="9"/>
      <c r="I46" s="9"/>
      <c r="J46" s="9"/>
      <c r="K46" s="9"/>
      <c r="L46" s="9"/>
      <c r="M46" s="9"/>
      <c r="N46" s="9"/>
      <c r="U46" s="9"/>
      <c r="V46" s="9"/>
      <c r="W46" s="9"/>
      <c r="X46" s="9"/>
      <c r="Y46" s="9"/>
      <c r="Z46" s="9"/>
    </row>
    <row r="47">
      <c r="A47" s="9"/>
      <c r="B47" s="9"/>
      <c r="C47" s="9"/>
      <c r="D47" s="10"/>
      <c r="E47" s="9"/>
      <c r="F47" s="9"/>
      <c r="G47" s="9"/>
      <c r="H47" s="9"/>
      <c r="I47" s="9"/>
      <c r="J47" s="9"/>
      <c r="K47" s="9"/>
      <c r="L47" s="9"/>
      <c r="M47" s="9"/>
      <c r="N47" s="9"/>
      <c r="U47" s="9"/>
      <c r="V47" s="9"/>
      <c r="W47" s="9"/>
      <c r="X47" s="9"/>
      <c r="Y47" s="9"/>
      <c r="Z47" s="9"/>
    </row>
    <row r="48">
      <c r="A48" s="9"/>
      <c r="B48" s="9"/>
      <c r="C48" s="9"/>
      <c r="D48" s="10"/>
      <c r="E48" s="9"/>
      <c r="F48" s="9"/>
      <c r="G48" s="9"/>
      <c r="H48" s="9"/>
      <c r="I48" s="9"/>
      <c r="J48" s="9"/>
      <c r="K48" s="9"/>
      <c r="L48" s="9"/>
      <c r="M48" s="9"/>
      <c r="N48" s="9"/>
      <c r="U48" s="9"/>
      <c r="V48" s="9"/>
      <c r="W48" s="9"/>
      <c r="X48" s="9"/>
      <c r="Y48" s="9"/>
      <c r="Z48" s="9"/>
    </row>
    <row r="49">
      <c r="A49" s="9"/>
      <c r="B49" s="9"/>
      <c r="C49" s="9"/>
      <c r="D49" s="10"/>
      <c r="E49" s="9"/>
      <c r="F49" s="9"/>
      <c r="G49" s="9"/>
      <c r="H49" s="9"/>
      <c r="I49" s="9"/>
      <c r="J49" s="9"/>
      <c r="K49" s="9"/>
      <c r="L49" s="9"/>
      <c r="M49" s="9"/>
      <c r="N49" s="9"/>
      <c r="U49" s="9"/>
      <c r="V49" s="9"/>
      <c r="W49" s="9"/>
      <c r="X49" s="9"/>
      <c r="Y49" s="9"/>
      <c r="Z49" s="9"/>
    </row>
    <row r="50">
      <c r="A50" s="9"/>
      <c r="B50" s="9"/>
      <c r="C50" s="9"/>
      <c r="D50" s="10"/>
      <c r="E50" s="9"/>
      <c r="F50" s="9"/>
      <c r="G50" s="9"/>
      <c r="H50" s="9"/>
      <c r="I50" s="9"/>
      <c r="J50" s="9"/>
      <c r="K50" s="9"/>
      <c r="L50" s="9"/>
      <c r="M50" s="9"/>
      <c r="N50" s="9"/>
      <c r="U50" s="9"/>
      <c r="V50" s="9"/>
      <c r="W50" s="9"/>
      <c r="X50" s="9"/>
      <c r="Y50" s="9"/>
      <c r="Z50" s="9"/>
    </row>
    <row r="51">
      <c r="A51" s="9"/>
      <c r="B51" s="9"/>
      <c r="C51" s="9"/>
      <c r="D51" s="10"/>
      <c r="E51" s="9"/>
      <c r="F51" s="9"/>
      <c r="G51" s="9"/>
      <c r="H51" s="9"/>
      <c r="I51" s="9"/>
      <c r="J51" s="9"/>
      <c r="K51" s="9"/>
      <c r="L51" s="9"/>
      <c r="M51" s="9"/>
      <c r="N51" s="9"/>
      <c r="U51" s="9"/>
      <c r="V51" s="9"/>
      <c r="W51" s="9"/>
      <c r="X51" s="9"/>
      <c r="Y51" s="9"/>
      <c r="Z51" s="9"/>
    </row>
    <row r="52">
      <c r="A52" s="9"/>
      <c r="B52" s="9"/>
      <c r="C52" s="9"/>
      <c r="D52" s="10"/>
      <c r="E52" s="9"/>
      <c r="F52" s="9"/>
      <c r="G52" s="9"/>
      <c r="H52" s="9"/>
      <c r="I52" s="9"/>
      <c r="J52" s="9"/>
      <c r="K52" s="9"/>
      <c r="L52" s="9"/>
      <c r="M52" s="9"/>
      <c r="N52" s="9"/>
      <c r="U52" s="9"/>
      <c r="V52" s="9"/>
      <c r="W52" s="9"/>
      <c r="X52" s="9"/>
      <c r="Y52" s="9"/>
      <c r="Z52" s="9"/>
    </row>
    <row r="53">
      <c r="A53" s="9"/>
      <c r="B53" s="9"/>
      <c r="C53" s="9"/>
      <c r="D53" s="10"/>
      <c r="E53" s="9"/>
      <c r="F53" s="9"/>
      <c r="G53" s="9"/>
      <c r="H53" s="9"/>
      <c r="I53" s="9"/>
      <c r="J53" s="9"/>
      <c r="K53" s="9"/>
      <c r="L53" s="9"/>
      <c r="M53" s="9"/>
      <c r="N53" s="9"/>
      <c r="U53" s="9"/>
      <c r="V53" s="9"/>
      <c r="W53" s="9"/>
      <c r="X53" s="9"/>
      <c r="Y53" s="9"/>
      <c r="Z53" s="9"/>
    </row>
    <row r="54">
      <c r="A54" s="9"/>
      <c r="B54" s="9"/>
      <c r="C54" s="9"/>
      <c r="D54" s="10"/>
      <c r="E54" s="9"/>
      <c r="F54" s="9"/>
      <c r="G54" s="9"/>
      <c r="H54" s="9"/>
      <c r="I54" s="9"/>
      <c r="J54" s="9"/>
      <c r="K54" s="9"/>
      <c r="L54" s="9"/>
      <c r="M54" s="9"/>
      <c r="N54" s="9"/>
      <c r="U54" s="9"/>
      <c r="V54" s="9"/>
      <c r="W54" s="9"/>
      <c r="X54" s="9"/>
      <c r="Y54" s="9"/>
      <c r="Z54" s="9"/>
    </row>
    <row r="55">
      <c r="A55" s="9"/>
      <c r="B55" s="9"/>
      <c r="C55" s="9"/>
      <c r="D55" s="10"/>
      <c r="E55" s="9"/>
      <c r="F55" s="9"/>
      <c r="G55" s="9"/>
      <c r="H55" s="9"/>
      <c r="I55" s="9"/>
      <c r="J55" s="9"/>
      <c r="K55" s="9"/>
      <c r="L55" s="9"/>
      <c r="M55" s="9"/>
      <c r="N55" s="9"/>
      <c r="U55" s="9"/>
      <c r="V55" s="9"/>
      <c r="W55" s="9"/>
      <c r="X55" s="9"/>
      <c r="Y55" s="9"/>
      <c r="Z55" s="9"/>
    </row>
    <row r="56">
      <c r="A56" s="9"/>
      <c r="B56" s="9"/>
      <c r="C56" s="9"/>
      <c r="D56" s="10"/>
      <c r="E56" s="9"/>
      <c r="F56" s="9"/>
      <c r="G56" s="9"/>
      <c r="H56" s="9"/>
      <c r="I56" s="9"/>
      <c r="J56" s="9"/>
      <c r="K56" s="9"/>
      <c r="L56" s="9"/>
      <c r="M56" s="9"/>
      <c r="N56" s="9"/>
      <c r="U56" s="9"/>
      <c r="V56" s="9"/>
      <c r="W56" s="9"/>
      <c r="X56" s="9"/>
      <c r="Y56" s="9"/>
      <c r="Z56" s="9"/>
    </row>
    <row r="57">
      <c r="A57" s="9"/>
      <c r="B57" s="9"/>
      <c r="C57" s="9"/>
      <c r="D57" s="10"/>
      <c r="E57" s="9"/>
      <c r="F57" s="9"/>
      <c r="G57" s="9"/>
      <c r="H57" s="9"/>
      <c r="I57" s="9"/>
      <c r="J57" s="9"/>
      <c r="K57" s="9"/>
      <c r="L57" s="9"/>
      <c r="M57" s="9"/>
      <c r="N57" s="9"/>
      <c r="U57" s="9"/>
      <c r="V57" s="9"/>
      <c r="W57" s="9"/>
      <c r="X57" s="9"/>
      <c r="Y57" s="9"/>
      <c r="Z57" s="9"/>
    </row>
    <row r="58">
      <c r="A58" s="9"/>
      <c r="B58" s="9"/>
      <c r="C58" s="9"/>
      <c r="D58" s="10"/>
      <c r="E58" s="9"/>
      <c r="F58" s="9"/>
      <c r="G58" s="9"/>
      <c r="H58" s="9"/>
      <c r="I58" s="9"/>
      <c r="J58" s="9"/>
      <c r="K58" s="9"/>
      <c r="L58" s="9"/>
      <c r="M58" s="9"/>
      <c r="N58" s="9"/>
      <c r="U58" s="9"/>
      <c r="V58" s="9"/>
      <c r="W58" s="9"/>
      <c r="X58" s="9"/>
      <c r="Y58" s="9"/>
      <c r="Z58" s="9"/>
    </row>
    <row r="59">
      <c r="A59" s="9"/>
      <c r="B59" s="9"/>
      <c r="C59" s="9"/>
      <c r="D59" s="10"/>
      <c r="E59" s="9"/>
      <c r="F59" s="9"/>
      <c r="G59" s="9"/>
      <c r="H59" s="9"/>
      <c r="I59" s="9"/>
      <c r="J59" s="9"/>
      <c r="K59" s="9"/>
      <c r="L59" s="9"/>
      <c r="M59" s="9"/>
      <c r="N59" s="9"/>
      <c r="U59" s="9"/>
      <c r="V59" s="9"/>
      <c r="W59" s="9"/>
      <c r="X59" s="9"/>
      <c r="Y59" s="9"/>
      <c r="Z59" s="9"/>
    </row>
    <row r="60">
      <c r="A60" s="9"/>
      <c r="B60" s="9"/>
      <c r="C60" s="9"/>
      <c r="D60" s="10"/>
      <c r="E60" s="9"/>
      <c r="F60" s="9"/>
      <c r="G60" s="9"/>
      <c r="H60" s="9"/>
      <c r="I60" s="9"/>
      <c r="J60" s="9"/>
      <c r="K60" s="9"/>
      <c r="L60" s="9"/>
      <c r="M60" s="9"/>
      <c r="N60" s="9"/>
      <c r="U60" s="9"/>
      <c r="V60" s="9"/>
      <c r="W60" s="9"/>
      <c r="X60" s="9"/>
      <c r="Y60" s="9"/>
      <c r="Z60" s="9"/>
    </row>
    <row r="61">
      <c r="A61" s="9"/>
      <c r="B61" s="9"/>
      <c r="C61" s="9"/>
      <c r="D61" s="10"/>
      <c r="E61" s="9"/>
      <c r="F61" s="9"/>
      <c r="G61" s="9"/>
      <c r="H61" s="9"/>
      <c r="I61" s="9"/>
      <c r="J61" s="9"/>
      <c r="K61" s="9"/>
      <c r="L61" s="9"/>
      <c r="M61" s="9"/>
      <c r="N61" s="9"/>
      <c r="U61" s="9"/>
      <c r="V61" s="9"/>
      <c r="W61" s="9"/>
      <c r="X61" s="9"/>
      <c r="Y61" s="9"/>
      <c r="Z61" s="9"/>
    </row>
    <row r="62">
      <c r="A62" s="9"/>
      <c r="B62" s="9"/>
      <c r="C62" s="9"/>
      <c r="D62" s="10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9"/>
      <c r="B63" s="9"/>
      <c r="C63" s="9"/>
      <c r="D63" s="10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9"/>
      <c r="B64" s="9"/>
      <c r="C64" s="9"/>
      <c r="D64" s="10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9"/>
      <c r="B65" s="9"/>
      <c r="C65" s="9"/>
      <c r="D65" s="10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9"/>
      <c r="C66" s="9"/>
      <c r="D66" s="10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9"/>
      <c r="B67" s="9"/>
      <c r="C67" s="9"/>
      <c r="D67" s="10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9"/>
      <c r="B68" s="9"/>
      <c r="C68" s="9"/>
      <c r="D68" s="10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9"/>
      <c r="B69" s="9"/>
      <c r="C69" s="9"/>
      <c r="D69" s="10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9"/>
      <c r="B70" s="9"/>
      <c r="C70" s="9"/>
      <c r="D70" s="1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9"/>
      <c r="B71" s="9"/>
      <c r="C71" s="9"/>
      <c r="D71" s="1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9"/>
      <c r="B72" s="9"/>
      <c r="C72" s="9"/>
      <c r="D72" s="10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9"/>
      <c r="B73" s="9"/>
      <c r="C73" s="9"/>
      <c r="D73" s="10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9"/>
      <c r="B74" s="9"/>
      <c r="C74" s="9"/>
      <c r="D74" s="10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9"/>
      <c r="C75" s="9"/>
      <c r="D75" s="10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9"/>
      <c r="B76" s="9"/>
      <c r="C76" s="9"/>
      <c r="D76" s="10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9"/>
      <c r="B77" s="9"/>
      <c r="C77" s="9"/>
      <c r="D77" s="10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9"/>
      <c r="B78" s="9"/>
      <c r="C78" s="9"/>
      <c r="D78" s="10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9"/>
      <c r="B79" s="9"/>
      <c r="C79" s="9"/>
      <c r="D79" s="10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9"/>
      <c r="B80" s="9"/>
      <c r="C80" s="9"/>
      <c r="D80" s="10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9"/>
      <c r="B81" s="9"/>
      <c r="C81" s="9"/>
      <c r="D81" s="10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9"/>
      <c r="B82" s="9"/>
      <c r="C82" s="9"/>
      <c r="D82" s="10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9"/>
      <c r="B83" s="9"/>
      <c r="C83" s="9"/>
      <c r="D83" s="10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9"/>
      <c r="C84" s="9"/>
      <c r="D84" s="10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9"/>
      <c r="B85" s="9"/>
      <c r="C85" s="9"/>
      <c r="D85" s="10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9"/>
      <c r="B86" s="9"/>
      <c r="C86" s="9"/>
      <c r="D86" s="10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9"/>
      <c r="B87" s="9"/>
      <c r="C87" s="9"/>
      <c r="D87" s="10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9"/>
      <c r="B88" s="9"/>
      <c r="C88" s="9"/>
      <c r="D88" s="10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9"/>
      <c r="B89" s="9"/>
      <c r="C89" s="9"/>
      <c r="D89" s="10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9"/>
      <c r="B90" s="9"/>
      <c r="C90" s="9"/>
      <c r="D90" s="10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9"/>
      <c r="B91" s="9"/>
      <c r="C91" s="9"/>
      <c r="D91" s="10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9"/>
      <c r="B92" s="9"/>
      <c r="C92" s="9"/>
      <c r="D92" s="10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9"/>
      <c r="C93" s="9"/>
      <c r="D93" s="10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9"/>
      <c r="B94" s="9"/>
      <c r="C94" s="9"/>
      <c r="D94" s="10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9"/>
      <c r="B95" s="9"/>
      <c r="C95" s="9"/>
      <c r="D95" s="10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9"/>
      <c r="B96" s="9"/>
      <c r="C96" s="9"/>
      <c r="D96" s="10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9"/>
      <c r="B97" s="9"/>
      <c r="C97" s="9"/>
      <c r="D97" s="10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9"/>
      <c r="C98" s="9"/>
      <c r="D98" s="10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9"/>
      <c r="C99" s="9"/>
      <c r="D99" s="10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9"/>
      <c r="C100" s="9"/>
      <c r="D100" s="10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9"/>
      <c r="C101" s="9"/>
      <c r="D101" s="10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10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9"/>
      <c r="C103" s="9"/>
      <c r="D103" s="10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9"/>
      <c r="C104" s="9"/>
      <c r="D104" s="10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9"/>
      <c r="C105" s="9"/>
      <c r="D105" s="10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9"/>
      <c r="C106" s="9"/>
      <c r="D106" s="10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9"/>
      <c r="C107" s="9"/>
      <c r="D107" s="10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9"/>
      <c r="C108" s="9"/>
      <c r="D108" s="10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9"/>
      <c r="C109" s="9"/>
      <c r="D109" s="10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9"/>
      <c r="C110" s="9"/>
      <c r="D110" s="10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10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9"/>
      <c r="C112" s="9"/>
      <c r="D112" s="10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9"/>
      <c r="C113" s="9"/>
      <c r="D113" s="10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9"/>
      <c r="C114" s="9"/>
      <c r="D114" s="10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9"/>
      <c r="C115" s="9"/>
      <c r="D115" s="10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9"/>
      <c r="C116" s="9"/>
      <c r="D116" s="10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9"/>
      <c r="C117" s="9"/>
      <c r="D117" s="10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9"/>
      <c r="C118" s="9"/>
      <c r="D118" s="10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9"/>
      <c r="C119" s="9"/>
      <c r="D119" s="10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9"/>
      <c r="C120" s="9"/>
      <c r="D120" s="10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10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9"/>
      <c r="C122" s="9"/>
      <c r="D122" s="10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10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10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9"/>
      <c r="C125" s="9"/>
      <c r="D125" s="10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9"/>
      <c r="C126" s="9"/>
      <c r="D126" s="10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9"/>
      <c r="C127" s="9"/>
      <c r="D127" s="10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9"/>
      <c r="C128" s="9"/>
      <c r="D128" s="10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9"/>
      <c r="C129" s="9"/>
      <c r="D129" s="10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9"/>
      <c r="C130" s="9"/>
      <c r="D130" s="10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9"/>
      <c r="C131" s="9"/>
      <c r="D131" s="10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9"/>
      <c r="C132" s="9"/>
      <c r="D132" s="10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9"/>
      <c r="C133" s="9"/>
      <c r="D133" s="10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9"/>
      <c r="C134" s="9"/>
      <c r="D134" s="10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9"/>
      <c r="C135" s="9"/>
      <c r="D135" s="10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9"/>
      <c r="C136" s="9"/>
      <c r="D136" s="10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9"/>
      <c r="C137" s="9"/>
      <c r="D137" s="10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9"/>
      <c r="C138" s="9"/>
      <c r="D138" s="10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9"/>
      <c r="C139" s="9"/>
      <c r="D139" s="10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9"/>
      <c r="C140" s="9"/>
      <c r="D140" s="10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9"/>
      <c r="C141" s="9"/>
      <c r="D141" s="10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9"/>
      <c r="C142" s="9"/>
      <c r="D142" s="10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9"/>
      <c r="C143" s="9"/>
      <c r="D143" s="10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9"/>
      <c r="C144" s="9"/>
      <c r="D144" s="10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9"/>
      <c r="C145" s="9"/>
      <c r="D145" s="10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9"/>
      <c r="C146" s="9"/>
      <c r="D146" s="10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9"/>
      <c r="C147" s="9"/>
      <c r="D147" s="10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9"/>
      <c r="C148" s="9"/>
      <c r="D148" s="10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9"/>
      <c r="C149" s="9"/>
      <c r="D149" s="10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9"/>
      <c r="C150" s="9"/>
      <c r="D150" s="10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9"/>
      <c r="C151" s="9"/>
      <c r="D151" s="10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9"/>
      <c r="C152" s="9"/>
      <c r="D152" s="10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9"/>
      <c r="C153" s="9"/>
      <c r="D153" s="10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9"/>
      <c r="C154" s="9"/>
      <c r="D154" s="10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9"/>
      <c r="C155" s="9"/>
      <c r="D155" s="10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9"/>
      <c r="C156" s="9"/>
      <c r="D156" s="10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9"/>
      <c r="C157" s="9"/>
      <c r="D157" s="10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9"/>
      <c r="C158" s="9"/>
      <c r="D158" s="10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9"/>
      <c r="C159" s="9"/>
      <c r="D159" s="10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9"/>
      <c r="C160" s="9"/>
      <c r="D160" s="1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9"/>
      <c r="C161" s="9"/>
      <c r="D161" s="1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9"/>
      <c r="C162" s="9"/>
      <c r="D162" s="10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9"/>
      <c r="C163" s="9"/>
      <c r="D163" s="10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9"/>
      <c r="C164" s="9"/>
      <c r="D164" s="10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9"/>
      <c r="C165" s="9"/>
      <c r="D165" s="10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9"/>
      <c r="C166" s="9"/>
      <c r="D166" s="10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9"/>
      <c r="C167" s="9"/>
      <c r="D167" s="10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9"/>
      <c r="C168" s="9"/>
      <c r="D168" s="10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9"/>
      <c r="C169" s="9"/>
      <c r="D169" s="10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9"/>
      <c r="C170" s="9"/>
      <c r="D170" s="10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9"/>
      <c r="C171" s="9"/>
      <c r="D171" s="10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9"/>
      <c r="C172" s="9"/>
      <c r="D172" s="10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9"/>
      <c r="C173" s="9"/>
      <c r="D173" s="10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9"/>
      <c r="C174" s="9"/>
      <c r="D174" s="10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9"/>
      <c r="C175" s="9"/>
      <c r="D175" s="10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9"/>
      <c r="C176" s="9"/>
      <c r="D176" s="10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9"/>
      <c r="C177" s="9"/>
      <c r="D177" s="10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9"/>
      <c r="C178" s="9"/>
      <c r="D178" s="10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9"/>
      <c r="C179" s="9"/>
      <c r="D179" s="10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9"/>
      <c r="C180" s="9"/>
      <c r="D180" s="10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9"/>
      <c r="C181" s="9"/>
      <c r="D181" s="10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9"/>
      <c r="C182" s="9"/>
      <c r="D182" s="10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9"/>
      <c r="C183" s="9"/>
      <c r="D183" s="10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9"/>
      <c r="C184" s="9"/>
      <c r="D184" s="10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9"/>
      <c r="C185" s="9"/>
      <c r="D185" s="10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9"/>
      <c r="C186" s="9"/>
      <c r="D186" s="10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9"/>
      <c r="C187" s="9"/>
      <c r="D187" s="10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9"/>
      <c r="C188" s="9"/>
      <c r="D188" s="10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9"/>
      <c r="C189" s="9"/>
      <c r="D189" s="10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9"/>
      <c r="C190" s="9"/>
      <c r="D190" s="10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9"/>
      <c r="C191" s="9"/>
      <c r="D191" s="10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9"/>
      <c r="C192" s="9"/>
      <c r="D192" s="10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9"/>
      <c r="C193" s="9"/>
      <c r="D193" s="10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9"/>
      <c r="C194" s="9"/>
      <c r="D194" s="10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9"/>
      <c r="C195" s="9"/>
      <c r="D195" s="10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9"/>
      <c r="C196" s="9"/>
      <c r="D196" s="10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9"/>
      <c r="C197" s="9"/>
      <c r="D197" s="10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9"/>
      <c r="C198" s="9"/>
      <c r="D198" s="10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9"/>
      <c r="C199" s="9"/>
      <c r="D199" s="10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9"/>
      <c r="C200" s="9"/>
      <c r="D200" s="10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9"/>
      <c r="C201" s="9"/>
      <c r="D201" s="10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9"/>
      <c r="C202" s="9"/>
      <c r="D202" s="10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9"/>
      <c r="C203" s="9"/>
      <c r="D203" s="10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9"/>
      <c r="C204" s="9"/>
      <c r="D204" s="10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9"/>
      <c r="C205" s="9"/>
      <c r="D205" s="10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9"/>
      <c r="C206" s="9"/>
      <c r="D206" s="10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9"/>
      <c r="C207" s="9"/>
      <c r="D207" s="10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9"/>
      <c r="C208" s="9"/>
      <c r="D208" s="10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9"/>
      <c r="C209" s="9"/>
      <c r="D209" s="10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9"/>
      <c r="C210" s="9"/>
      <c r="D210" s="10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9"/>
      <c r="C211" s="9"/>
      <c r="D211" s="10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9"/>
      <c r="C212" s="9"/>
      <c r="D212" s="10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9"/>
      <c r="C213" s="9"/>
      <c r="D213" s="10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9"/>
      <c r="C214" s="9"/>
      <c r="D214" s="10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9"/>
      <c r="C215" s="9"/>
      <c r="D215" s="10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9"/>
      <c r="C216" s="9"/>
      <c r="D216" s="10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9"/>
      <c r="C217" s="9"/>
      <c r="D217" s="10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9"/>
      <c r="C218" s="9"/>
      <c r="D218" s="10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9"/>
      <c r="C219" s="9"/>
      <c r="D219" s="10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9"/>
      <c r="C220" s="9"/>
      <c r="D220" s="10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9"/>
      <c r="C221" s="9"/>
      <c r="D221" s="10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9"/>
      <c r="C222" s="9"/>
      <c r="D222" s="10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9"/>
      <c r="C223" s="9"/>
      <c r="D223" s="10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9"/>
      <c r="C224" s="9"/>
      <c r="D224" s="10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9"/>
      <c r="C225" s="9"/>
      <c r="D225" s="10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9"/>
      <c r="C226" s="9"/>
      <c r="D226" s="10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9"/>
      <c r="C227" s="9"/>
      <c r="D227" s="10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9"/>
      <c r="C228" s="9"/>
      <c r="D228" s="10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9"/>
      <c r="C229" s="9"/>
      <c r="D229" s="10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9"/>
      <c r="C230" s="9"/>
      <c r="D230" s="10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9"/>
      <c r="C231" s="9"/>
      <c r="D231" s="10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9"/>
      <c r="C232" s="9"/>
      <c r="D232" s="10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9"/>
      <c r="C233" s="9"/>
      <c r="D233" s="10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9"/>
      <c r="C234" s="9"/>
      <c r="D234" s="10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9"/>
      <c r="C235" s="9"/>
      <c r="D235" s="10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9"/>
      <c r="C236" s="9"/>
      <c r="D236" s="10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9"/>
      <c r="C237" s="9"/>
      <c r="D237" s="10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9"/>
      <c r="C238" s="9"/>
      <c r="D238" s="10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9"/>
      <c r="C239" s="9"/>
      <c r="D239" s="10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9"/>
      <c r="C240" s="9"/>
      <c r="D240" s="10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9"/>
      <c r="C241" s="9"/>
      <c r="D241" s="10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9"/>
      <c r="C242" s="9"/>
      <c r="D242" s="10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9"/>
      <c r="C243" s="9"/>
      <c r="D243" s="10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9"/>
      <c r="C244" s="9"/>
      <c r="D244" s="10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9"/>
      <c r="C245" s="9"/>
      <c r="D245" s="10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9"/>
      <c r="C246" s="9"/>
      <c r="D246" s="10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9"/>
      <c r="C247" s="9"/>
      <c r="D247" s="10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9"/>
      <c r="C248" s="9"/>
      <c r="D248" s="10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9"/>
      <c r="C249" s="9"/>
      <c r="D249" s="10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9"/>
      <c r="C250" s="9"/>
      <c r="D250" s="10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9"/>
      <c r="C251" s="9"/>
      <c r="D251" s="10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9"/>
      <c r="C252" s="9"/>
      <c r="D252" s="10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9"/>
      <c r="C253" s="9"/>
      <c r="D253" s="10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9"/>
      <c r="C254" s="9"/>
      <c r="D254" s="10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9"/>
      <c r="C255" s="9"/>
      <c r="D255" s="10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9"/>
      <c r="C256" s="9"/>
      <c r="D256" s="10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9"/>
      <c r="C257" s="9"/>
      <c r="D257" s="10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9"/>
      <c r="C258" s="9"/>
      <c r="D258" s="10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9"/>
      <c r="C259" s="9"/>
      <c r="D259" s="10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9"/>
      <c r="C260" s="9"/>
      <c r="D260" s="10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9"/>
      <c r="C261" s="9"/>
      <c r="D261" s="10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9"/>
      <c r="C262" s="9"/>
      <c r="D262" s="10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9"/>
      <c r="C263" s="9"/>
      <c r="D263" s="10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9"/>
      <c r="C264" s="9"/>
      <c r="D264" s="10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9"/>
      <c r="C265" s="9"/>
      <c r="D265" s="10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9"/>
      <c r="C266" s="9"/>
      <c r="D266" s="10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9"/>
      <c r="C267" s="9"/>
      <c r="D267" s="10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9"/>
      <c r="C268" s="9"/>
      <c r="D268" s="10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9"/>
      <c r="C269" s="9"/>
      <c r="D269" s="10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9"/>
      <c r="C270" s="9"/>
      <c r="D270" s="10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9"/>
      <c r="C271" s="9"/>
      <c r="D271" s="10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9"/>
      <c r="C272" s="9"/>
      <c r="D272" s="10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9"/>
      <c r="C273" s="9"/>
      <c r="D273" s="10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9"/>
      <c r="C274" s="9"/>
      <c r="D274" s="10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9"/>
      <c r="C275" s="9"/>
      <c r="D275" s="10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9"/>
      <c r="C276" s="9"/>
      <c r="D276" s="10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9"/>
      <c r="C277" s="9"/>
      <c r="D277" s="10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9"/>
      <c r="C278" s="9"/>
      <c r="D278" s="10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9"/>
      <c r="C279" s="9"/>
      <c r="D279" s="10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9"/>
      <c r="C280" s="9"/>
      <c r="D280" s="10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9"/>
      <c r="C281" s="9"/>
      <c r="D281" s="10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9"/>
      <c r="C282" s="9"/>
      <c r="D282" s="10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9"/>
      <c r="C283" s="9"/>
      <c r="D283" s="10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9"/>
      <c r="C284" s="9"/>
      <c r="D284" s="10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9"/>
      <c r="C285" s="9"/>
      <c r="D285" s="10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9"/>
      <c r="C286" s="9"/>
      <c r="D286" s="10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9"/>
      <c r="C287" s="9"/>
      <c r="D287" s="10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9"/>
      <c r="C288" s="9"/>
      <c r="D288" s="10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9"/>
      <c r="C289" s="9"/>
      <c r="D289" s="10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9"/>
      <c r="C290" s="9"/>
      <c r="D290" s="10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9"/>
      <c r="C291" s="9"/>
      <c r="D291" s="10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9"/>
      <c r="C292" s="9"/>
      <c r="D292" s="10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9"/>
      <c r="C293" s="9"/>
      <c r="D293" s="10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9"/>
      <c r="C294" s="9"/>
      <c r="D294" s="10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9"/>
      <c r="C295" s="9"/>
      <c r="D295" s="10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9"/>
      <c r="C296" s="9"/>
      <c r="D296" s="10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9"/>
      <c r="C297" s="9"/>
      <c r="D297" s="10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9"/>
      <c r="C298" s="9"/>
      <c r="D298" s="10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9"/>
      <c r="C299" s="9"/>
      <c r="D299" s="10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9"/>
      <c r="C300" s="9"/>
      <c r="D300" s="10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9"/>
      <c r="C301" s="9"/>
      <c r="D301" s="10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9"/>
      <c r="C302" s="9"/>
      <c r="D302" s="10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9"/>
      <c r="C303" s="9"/>
      <c r="D303" s="10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9"/>
      <c r="C304" s="9"/>
      <c r="D304" s="10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9"/>
      <c r="C305" s="9"/>
      <c r="D305" s="10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9"/>
      <c r="C306" s="9"/>
      <c r="D306" s="10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9"/>
      <c r="C307" s="9"/>
      <c r="D307" s="10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9"/>
      <c r="C308" s="9"/>
      <c r="D308" s="10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9"/>
      <c r="C309" s="9"/>
      <c r="D309" s="10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9"/>
      <c r="C310" s="9"/>
      <c r="D310" s="10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9"/>
      <c r="C311" s="9"/>
      <c r="D311" s="10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9"/>
      <c r="C312" s="9"/>
      <c r="D312" s="10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9"/>
      <c r="C313" s="9"/>
      <c r="D313" s="10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9"/>
      <c r="C314" s="9"/>
      <c r="D314" s="10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9"/>
      <c r="C315" s="9"/>
      <c r="D315" s="10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9"/>
      <c r="C316" s="9"/>
      <c r="D316" s="10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9"/>
      <c r="C317" s="9"/>
      <c r="D317" s="10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9"/>
      <c r="C318" s="9"/>
      <c r="D318" s="10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9"/>
      <c r="C319" s="9"/>
      <c r="D319" s="10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9"/>
      <c r="C320" s="9"/>
      <c r="D320" s="10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9"/>
      <c r="C321" s="9"/>
      <c r="D321" s="10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9"/>
      <c r="C322" s="9"/>
      <c r="D322" s="10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9"/>
      <c r="C323" s="9"/>
      <c r="D323" s="10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9"/>
      <c r="C324" s="9"/>
      <c r="D324" s="10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9"/>
      <c r="C325" s="9"/>
      <c r="D325" s="10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9"/>
      <c r="C326" s="9"/>
      <c r="D326" s="10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9"/>
      <c r="C327" s="9"/>
      <c r="D327" s="10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9"/>
      <c r="C328" s="9"/>
      <c r="D328" s="10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9"/>
      <c r="C329" s="9"/>
      <c r="D329" s="10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9"/>
      <c r="C330" s="9"/>
      <c r="D330" s="10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9"/>
      <c r="C331" s="9"/>
      <c r="D331" s="10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9"/>
      <c r="C332" s="9"/>
      <c r="D332" s="10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9"/>
      <c r="C333" s="9"/>
      <c r="D333" s="10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9"/>
      <c r="C334" s="9"/>
      <c r="D334" s="10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9"/>
      <c r="C335" s="9"/>
      <c r="D335" s="10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9"/>
      <c r="C336" s="9"/>
      <c r="D336" s="10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9"/>
      <c r="C337" s="9"/>
      <c r="D337" s="10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9"/>
      <c r="C338" s="9"/>
      <c r="D338" s="10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9"/>
      <c r="C339" s="9"/>
      <c r="D339" s="10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9"/>
      <c r="C340" s="9"/>
      <c r="D340" s="10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9"/>
      <c r="C341" s="9"/>
      <c r="D341" s="10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9"/>
      <c r="C342" s="9"/>
      <c r="D342" s="10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9"/>
      <c r="C343" s="9"/>
      <c r="D343" s="10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9"/>
      <c r="C344" s="9"/>
      <c r="D344" s="10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9"/>
      <c r="C345" s="9"/>
      <c r="D345" s="10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9"/>
      <c r="C346" s="9"/>
      <c r="D346" s="10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9"/>
      <c r="C347" s="9"/>
      <c r="D347" s="10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9"/>
      <c r="C348" s="9"/>
      <c r="D348" s="10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9"/>
      <c r="C349" s="9"/>
      <c r="D349" s="10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9"/>
      <c r="C350" s="9"/>
      <c r="D350" s="10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9"/>
      <c r="C351" s="9"/>
      <c r="D351" s="10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9"/>
      <c r="C352" s="9"/>
      <c r="D352" s="10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9"/>
      <c r="C353" s="9"/>
      <c r="D353" s="10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9"/>
      <c r="C354" s="9"/>
      <c r="D354" s="10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9"/>
      <c r="C355" s="9"/>
      <c r="D355" s="10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9"/>
      <c r="C356" s="9"/>
      <c r="D356" s="10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9"/>
      <c r="C357" s="9"/>
      <c r="D357" s="10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9"/>
      <c r="C358" s="9"/>
      <c r="D358" s="10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9"/>
      <c r="C359" s="9"/>
      <c r="D359" s="10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9"/>
      <c r="C360" s="9"/>
      <c r="D360" s="10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9"/>
      <c r="C361" s="9"/>
      <c r="D361" s="10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9"/>
      <c r="C362" s="9"/>
      <c r="D362" s="10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9"/>
      <c r="C363" s="9"/>
      <c r="D363" s="10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9"/>
      <c r="C364" s="9"/>
      <c r="D364" s="10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9"/>
      <c r="C365" s="9"/>
      <c r="D365" s="10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9"/>
      <c r="C366" s="9"/>
      <c r="D366" s="10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9"/>
      <c r="C367" s="9"/>
      <c r="D367" s="10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9"/>
      <c r="C368" s="9"/>
      <c r="D368" s="10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9"/>
      <c r="C369" s="9"/>
      <c r="D369" s="10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9"/>
      <c r="C370" s="9"/>
      <c r="D370" s="10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9"/>
      <c r="C371" s="9"/>
      <c r="D371" s="10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9"/>
      <c r="C372" s="9"/>
      <c r="D372" s="10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9"/>
      <c r="C373" s="9"/>
      <c r="D373" s="10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9"/>
      <c r="C374" s="9"/>
      <c r="D374" s="10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9"/>
      <c r="C375" s="9"/>
      <c r="D375" s="10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9"/>
      <c r="C376" s="9"/>
      <c r="D376" s="10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9"/>
      <c r="C377" s="9"/>
      <c r="D377" s="10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9"/>
      <c r="C378" s="9"/>
      <c r="D378" s="10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9"/>
      <c r="C379" s="9"/>
      <c r="D379" s="10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9"/>
      <c r="C380" s="9"/>
      <c r="D380" s="10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9"/>
      <c r="C381" s="9"/>
      <c r="D381" s="10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9"/>
      <c r="C382" s="9"/>
      <c r="D382" s="10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9"/>
      <c r="C383" s="9"/>
      <c r="D383" s="10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9"/>
      <c r="C384" s="9"/>
      <c r="D384" s="10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9"/>
      <c r="C385" s="9"/>
      <c r="D385" s="10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9"/>
      <c r="C386" s="9"/>
      <c r="D386" s="10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9"/>
      <c r="C387" s="9"/>
      <c r="D387" s="10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9"/>
      <c r="C388" s="9"/>
      <c r="D388" s="10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9"/>
      <c r="C389" s="9"/>
      <c r="D389" s="10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9"/>
      <c r="C390" s="9"/>
      <c r="D390" s="10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9"/>
      <c r="C391" s="9"/>
      <c r="D391" s="10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9"/>
      <c r="C392" s="9"/>
      <c r="D392" s="10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9"/>
      <c r="C393" s="9"/>
      <c r="D393" s="10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9"/>
      <c r="C394" s="9"/>
      <c r="D394" s="10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9"/>
      <c r="C395" s="9"/>
      <c r="D395" s="10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9"/>
      <c r="C396" s="9"/>
      <c r="D396" s="10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9"/>
      <c r="C397" s="9"/>
      <c r="D397" s="10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9"/>
      <c r="C398" s="9"/>
      <c r="D398" s="10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9"/>
      <c r="C399" s="9"/>
      <c r="D399" s="10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9"/>
      <c r="C400" s="9"/>
      <c r="D400" s="10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9"/>
      <c r="C401" s="9"/>
      <c r="D401" s="10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9"/>
      <c r="C402" s="9"/>
      <c r="D402" s="10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9"/>
      <c r="C403" s="9"/>
      <c r="D403" s="10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9"/>
      <c r="C404" s="9"/>
      <c r="D404" s="10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9"/>
      <c r="C405" s="9"/>
      <c r="D405" s="10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9"/>
      <c r="C406" s="9"/>
      <c r="D406" s="10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9"/>
      <c r="C407" s="9"/>
      <c r="D407" s="10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9"/>
      <c r="C408" s="9"/>
      <c r="D408" s="10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9"/>
      <c r="C409" s="9"/>
      <c r="D409" s="10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9"/>
      <c r="C410" s="9"/>
      <c r="D410" s="10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9"/>
      <c r="C411" s="9"/>
      <c r="D411" s="10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9"/>
      <c r="C412" s="9"/>
      <c r="D412" s="10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9"/>
      <c r="C413" s="9"/>
      <c r="D413" s="10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9"/>
      <c r="C414" s="9"/>
      <c r="D414" s="10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9"/>
      <c r="C415" s="9"/>
      <c r="D415" s="10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9"/>
      <c r="C416" s="9"/>
      <c r="D416" s="10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9"/>
      <c r="C417" s="9"/>
      <c r="D417" s="10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9"/>
      <c r="C418" s="9"/>
      <c r="D418" s="10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9"/>
      <c r="C419" s="9"/>
      <c r="D419" s="10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9"/>
      <c r="C420" s="9"/>
      <c r="D420" s="10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9"/>
      <c r="C421" s="9"/>
      <c r="D421" s="10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9"/>
      <c r="C422" s="9"/>
      <c r="D422" s="10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9"/>
      <c r="C423" s="9"/>
      <c r="D423" s="10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9"/>
      <c r="C424" s="9"/>
      <c r="D424" s="10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9"/>
      <c r="C425" s="9"/>
      <c r="D425" s="10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9"/>
      <c r="C426" s="9"/>
      <c r="D426" s="10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9"/>
      <c r="C427" s="9"/>
      <c r="D427" s="10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9"/>
      <c r="C428" s="9"/>
      <c r="D428" s="10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9"/>
      <c r="C429" s="9"/>
      <c r="D429" s="10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9"/>
      <c r="C430" s="9"/>
      <c r="D430" s="10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9"/>
      <c r="C431" s="9"/>
      <c r="D431" s="10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9"/>
      <c r="C432" s="9"/>
      <c r="D432" s="10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9"/>
      <c r="C433" s="9"/>
      <c r="D433" s="10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9"/>
      <c r="C434" s="9"/>
      <c r="D434" s="10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9"/>
      <c r="C435" s="9"/>
      <c r="D435" s="10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9"/>
      <c r="C436" s="9"/>
      <c r="D436" s="10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9"/>
      <c r="C437" s="9"/>
      <c r="D437" s="10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9"/>
      <c r="C438" s="9"/>
      <c r="D438" s="10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9"/>
      <c r="C439" s="9"/>
      <c r="D439" s="10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9"/>
      <c r="C440" s="9"/>
      <c r="D440" s="10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9"/>
      <c r="C441" s="9"/>
      <c r="D441" s="10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9"/>
      <c r="C442" s="9"/>
      <c r="D442" s="10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9"/>
      <c r="C443" s="9"/>
      <c r="D443" s="10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9"/>
      <c r="C444" s="9"/>
      <c r="D444" s="10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9"/>
      <c r="C445" s="9"/>
      <c r="D445" s="10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9"/>
      <c r="C446" s="9"/>
      <c r="D446" s="10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9"/>
      <c r="C447" s="9"/>
      <c r="D447" s="10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9"/>
      <c r="C448" s="9"/>
      <c r="D448" s="10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9"/>
      <c r="C449" s="9"/>
      <c r="D449" s="10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9"/>
      <c r="C450" s="9"/>
      <c r="D450" s="10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9"/>
      <c r="C451" s="9"/>
      <c r="D451" s="10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9"/>
      <c r="C452" s="9"/>
      <c r="D452" s="10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9"/>
      <c r="C453" s="9"/>
      <c r="D453" s="10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9"/>
      <c r="C454" s="9"/>
      <c r="D454" s="10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9"/>
      <c r="C455" s="9"/>
      <c r="D455" s="10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9"/>
      <c r="C456" s="9"/>
      <c r="D456" s="10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9"/>
      <c r="C457" s="9"/>
      <c r="D457" s="10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9"/>
      <c r="C458" s="9"/>
      <c r="D458" s="10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9"/>
      <c r="C459" s="9"/>
      <c r="D459" s="10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9"/>
      <c r="C460" s="9"/>
      <c r="D460" s="10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9"/>
      <c r="C461" s="9"/>
      <c r="D461" s="10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9"/>
      <c r="C462" s="9"/>
      <c r="D462" s="10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9"/>
      <c r="C463" s="9"/>
      <c r="D463" s="10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9"/>
      <c r="C464" s="9"/>
      <c r="D464" s="10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9"/>
      <c r="C465" s="9"/>
      <c r="D465" s="10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9"/>
      <c r="C466" s="9"/>
      <c r="D466" s="10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9"/>
      <c r="C467" s="9"/>
      <c r="D467" s="10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9"/>
      <c r="C468" s="9"/>
      <c r="D468" s="10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9"/>
      <c r="C469" s="9"/>
      <c r="D469" s="10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9"/>
      <c r="C470" s="9"/>
      <c r="D470" s="10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9"/>
      <c r="C471" s="9"/>
      <c r="D471" s="10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9"/>
      <c r="C472" s="9"/>
      <c r="D472" s="10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9"/>
      <c r="C473" s="9"/>
      <c r="D473" s="10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9"/>
      <c r="C474" s="9"/>
      <c r="D474" s="10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9"/>
      <c r="C475" s="9"/>
      <c r="D475" s="10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9"/>
      <c r="C476" s="9"/>
      <c r="D476" s="10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9"/>
      <c r="C477" s="9"/>
      <c r="D477" s="10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9"/>
      <c r="C478" s="9"/>
      <c r="D478" s="10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9"/>
      <c r="C479" s="9"/>
      <c r="D479" s="10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9"/>
      <c r="C480" s="9"/>
      <c r="D480" s="10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9"/>
      <c r="C481" s="9"/>
      <c r="D481" s="10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9"/>
      <c r="C482" s="9"/>
      <c r="D482" s="10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9"/>
      <c r="C483" s="9"/>
      <c r="D483" s="10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9"/>
      <c r="C484" s="9"/>
      <c r="D484" s="10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9"/>
      <c r="C485" s="9"/>
      <c r="D485" s="10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9"/>
      <c r="C486" s="9"/>
      <c r="D486" s="10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9"/>
      <c r="C487" s="9"/>
      <c r="D487" s="10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9"/>
      <c r="C488" s="9"/>
      <c r="D488" s="10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9"/>
      <c r="C489" s="9"/>
      <c r="D489" s="10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9"/>
      <c r="C490" s="9"/>
      <c r="D490" s="10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9"/>
      <c r="C491" s="9"/>
      <c r="D491" s="10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9"/>
      <c r="C492" s="9"/>
      <c r="D492" s="10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9"/>
      <c r="C493" s="9"/>
      <c r="D493" s="10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9"/>
      <c r="C494" s="9"/>
      <c r="D494" s="10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9"/>
      <c r="C495" s="9"/>
      <c r="D495" s="10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9"/>
      <c r="C496" s="9"/>
      <c r="D496" s="10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9"/>
      <c r="C497" s="9"/>
      <c r="D497" s="10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9"/>
      <c r="C498" s="9"/>
      <c r="D498" s="10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9"/>
      <c r="C499" s="9"/>
      <c r="D499" s="10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9"/>
      <c r="C500" s="9"/>
      <c r="D500" s="10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9"/>
      <c r="C501" s="9"/>
      <c r="D501" s="10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9"/>
      <c r="C502" s="9"/>
      <c r="D502" s="10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9"/>
      <c r="C503" s="9"/>
      <c r="D503" s="10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9"/>
      <c r="C504" s="9"/>
      <c r="D504" s="10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9"/>
      <c r="C505" s="9"/>
      <c r="D505" s="10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9"/>
      <c r="C506" s="9"/>
      <c r="D506" s="10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9"/>
      <c r="C507" s="9"/>
      <c r="D507" s="10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9"/>
      <c r="C508" s="9"/>
      <c r="D508" s="10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9"/>
      <c r="C509" s="9"/>
      <c r="D509" s="10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9"/>
      <c r="C510" s="9"/>
      <c r="D510" s="10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9"/>
      <c r="C511" s="9"/>
      <c r="D511" s="10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9"/>
      <c r="C512" s="9"/>
      <c r="D512" s="10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9"/>
      <c r="C513" s="9"/>
      <c r="D513" s="10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9"/>
      <c r="C514" s="9"/>
      <c r="D514" s="10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9"/>
      <c r="C515" s="9"/>
      <c r="D515" s="10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9"/>
      <c r="C516" s="9"/>
      <c r="D516" s="10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9"/>
      <c r="C517" s="9"/>
      <c r="D517" s="10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9"/>
      <c r="C518" s="9"/>
      <c r="D518" s="10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9"/>
      <c r="C519" s="9"/>
      <c r="D519" s="10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9"/>
      <c r="C520" s="9"/>
      <c r="D520" s="10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9"/>
      <c r="C521" s="9"/>
      <c r="D521" s="10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9"/>
      <c r="C522" s="9"/>
      <c r="D522" s="10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9"/>
      <c r="C523" s="9"/>
      <c r="D523" s="10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9"/>
      <c r="C524" s="9"/>
      <c r="D524" s="10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9"/>
      <c r="C525" s="9"/>
      <c r="D525" s="10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9"/>
      <c r="C526" s="9"/>
      <c r="D526" s="10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9"/>
      <c r="C527" s="9"/>
      <c r="D527" s="10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9"/>
      <c r="C528" s="9"/>
      <c r="D528" s="10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9"/>
      <c r="C529" s="9"/>
      <c r="D529" s="10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9"/>
      <c r="C530" s="9"/>
      <c r="D530" s="10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9"/>
      <c r="C531" s="9"/>
      <c r="D531" s="10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9"/>
      <c r="C532" s="9"/>
      <c r="D532" s="10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9"/>
      <c r="C533" s="9"/>
      <c r="D533" s="10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9"/>
      <c r="C534" s="9"/>
      <c r="D534" s="10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9"/>
      <c r="C535" s="9"/>
      <c r="D535" s="10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9"/>
      <c r="C536" s="9"/>
      <c r="D536" s="10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9"/>
      <c r="C537" s="9"/>
      <c r="D537" s="10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9"/>
      <c r="C538" s="9"/>
      <c r="D538" s="10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9"/>
      <c r="C539" s="9"/>
      <c r="D539" s="10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9"/>
      <c r="C540" s="9"/>
      <c r="D540" s="10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9"/>
      <c r="C541" s="9"/>
      <c r="D541" s="10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9"/>
      <c r="C542" s="9"/>
      <c r="D542" s="10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9"/>
      <c r="C543" s="9"/>
      <c r="D543" s="10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9"/>
      <c r="C544" s="9"/>
      <c r="D544" s="10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9"/>
      <c r="C545" s="9"/>
      <c r="D545" s="10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9"/>
      <c r="C546" s="9"/>
      <c r="D546" s="10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9"/>
      <c r="C547" s="9"/>
      <c r="D547" s="10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9"/>
      <c r="C548" s="9"/>
      <c r="D548" s="10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9"/>
      <c r="C549" s="9"/>
      <c r="D549" s="10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9"/>
      <c r="C550" s="9"/>
      <c r="D550" s="10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9"/>
      <c r="C551" s="9"/>
      <c r="D551" s="10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9"/>
      <c r="C552" s="9"/>
      <c r="D552" s="10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9"/>
      <c r="C553" s="9"/>
      <c r="D553" s="10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9"/>
      <c r="C554" s="9"/>
      <c r="D554" s="10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9"/>
      <c r="C555" s="9"/>
      <c r="D555" s="10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9"/>
      <c r="C556" s="9"/>
      <c r="D556" s="10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9"/>
      <c r="C557" s="9"/>
      <c r="D557" s="10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9"/>
      <c r="C558" s="9"/>
      <c r="D558" s="10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9"/>
      <c r="C559" s="9"/>
      <c r="D559" s="10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9"/>
      <c r="C560" s="9"/>
      <c r="D560" s="10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9"/>
      <c r="C561" s="9"/>
      <c r="D561" s="10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9"/>
      <c r="C562" s="9"/>
      <c r="D562" s="10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9"/>
      <c r="C563" s="9"/>
      <c r="D563" s="10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9"/>
      <c r="C564" s="9"/>
      <c r="D564" s="10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9"/>
      <c r="C565" s="9"/>
      <c r="D565" s="10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9"/>
      <c r="C566" s="9"/>
      <c r="D566" s="10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9"/>
      <c r="C567" s="9"/>
      <c r="D567" s="10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9"/>
      <c r="C568" s="9"/>
      <c r="D568" s="10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9"/>
      <c r="C569" s="9"/>
      <c r="D569" s="10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9"/>
      <c r="C570" s="9"/>
      <c r="D570" s="10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9"/>
      <c r="C571" s="9"/>
      <c r="D571" s="10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9"/>
      <c r="C572" s="9"/>
      <c r="D572" s="10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9"/>
      <c r="C573" s="9"/>
      <c r="D573" s="10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9"/>
      <c r="C574" s="9"/>
      <c r="D574" s="10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9"/>
      <c r="C575" s="9"/>
      <c r="D575" s="10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9"/>
      <c r="C576" s="9"/>
      <c r="D576" s="10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9"/>
      <c r="C577" s="9"/>
      <c r="D577" s="10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9"/>
      <c r="C578" s="9"/>
      <c r="D578" s="10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9"/>
      <c r="C579" s="9"/>
      <c r="D579" s="10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9"/>
      <c r="C580" s="9"/>
      <c r="D580" s="10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9"/>
      <c r="C581" s="9"/>
      <c r="D581" s="10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9"/>
      <c r="C582" s="9"/>
      <c r="D582" s="10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9"/>
      <c r="C583" s="9"/>
      <c r="D583" s="10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9"/>
      <c r="C584" s="9"/>
      <c r="D584" s="10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9"/>
      <c r="C585" s="9"/>
      <c r="D585" s="10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9"/>
      <c r="C586" s="9"/>
      <c r="D586" s="10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9"/>
      <c r="C587" s="9"/>
      <c r="D587" s="10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9"/>
      <c r="C588" s="9"/>
      <c r="D588" s="10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9"/>
      <c r="C589" s="9"/>
      <c r="D589" s="10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9"/>
      <c r="C590" s="9"/>
      <c r="D590" s="10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9"/>
      <c r="C591" s="9"/>
      <c r="D591" s="10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9"/>
      <c r="C592" s="9"/>
      <c r="D592" s="10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9"/>
      <c r="C593" s="9"/>
      <c r="D593" s="10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9"/>
      <c r="C594" s="9"/>
      <c r="D594" s="10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9"/>
      <c r="C595" s="9"/>
      <c r="D595" s="10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9"/>
      <c r="C596" s="9"/>
      <c r="D596" s="10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9"/>
      <c r="C597" s="9"/>
      <c r="D597" s="10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9"/>
      <c r="C598" s="9"/>
      <c r="D598" s="10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9"/>
      <c r="C599" s="9"/>
      <c r="D599" s="10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9"/>
      <c r="C600" s="9"/>
      <c r="D600" s="10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9"/>
      <c r="C601" s="9"/>
      <c r="D601" s="10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9"/>
      <c r="C602" s="9"/>
      <c r="D602" s="10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9"/>
      <c r="C603" s="9"/>
      <c r="D603" s="10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9"/>
      <c r="C604" s="9"/>
      <c r="D604" s="10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9"/>
      <c r="C605" s="9"/>
      <c r="D605" s="10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9"/>
      <c r="C606" s="9"/>
      <c r="D606" s="10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9"/>
      <c r="C607" s="9"/>
      <c r="D607" s="10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9"/>
      <c r="C608" s="9"/>
      <c r="D608" s="10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9"/>
      <c r="C609" s="9"/>
      <c r="D609" s="10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9"/>
      <c r="C610" s="9"/>
      <c r="D610" s="10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9"/>
      <c r="C611" s="9"/>
      <c r="D611" s="10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9"/>
      <c r="C612" s="9"/>
      <c r="D612" s="10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9"/>
      <c r="C613" s="9"/>
      <c r="D613" s="10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9"/>
      <c r="C614" s="9"/>
      <c r="D614" s="10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9"/>
      <c r="C615" s="9"/>
      <c r="D615" s="10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9"/>
      <c r="C616" s="9"/>
      <c r="D616" s="10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9"/>
      <c r="C617" s="9"/>
      <c r="D617" s="10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9"/>
      <c r="C618" s="9"/>
      <c r="D618" s="10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9"/>
      <c r="C619" s="9"/>
      <c r="D619" s="10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9"/>
      <c r="C620" s="9"/>
      <c r="D620" s="10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9"/>
      <c r="C621" s="9"/>
      <c r="D621" s="10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9"/>
      <c r="C622" s="9"/>
      <c r="D622" s="10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9"/>
      <c r="C623" s="9"/>
      <c r="D623" s="10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9"/>
      <c r="C624" s="9"/>
      <c r="D624" s="10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9"/>
      <c r="C625" s="9"/>
      <c r="D625" s="10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9"/>
      <c r="C626" s="9"/>
      <c r="D626" s="10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9"/>
      <c r="C627" s="9"/>
      <c r="D627" s="10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9"/>
      <c r="C628" s="9"/>
      <c r="D628" s="10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9"/>
      <c r="C629" s="9"/>
      <c r="D629" s="10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9"/>
      <c r="C630" s="9"/>
      <c r="D630" s="10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9"/>
      <c r="C631" s="9"/>
      <c r="D631" s="10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9"/>
      <c r="C632" s="9"/>
      <c r="D632" s="10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9"/>
      <c r="C633" s="9"/>
      <c r="D633" s="10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9"/>
      <c r="C634" s="9"/>
      <c r="D634" s="10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9"/>
      <c r="C635" s="9"/>
      <c r="D635" s="10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9"/>
      <c r="C636" s="9"/>
      <c r="D636" s="10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9"/>
      <c r="C637" s="9"/>
      <c r="D637" s="10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9"/>
      <c r="C638" s="9"/>
      <c r="D638" s="10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9"/>
      <c r="C639" s="9"/>
      <c r="D639" s="10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9"/>
      <c r="C640" s="9"/>
      <c r="D640" s="10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9"/>
      <c r="C641" s="9"/>
      <c r="D641" s="10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9"/>
      <c r="C642" s="9"/>
      <c r="D642" s="10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9"/>
      <c r="C643" s="9"/>
      <c r="D643" s="10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9"/>
      <c r="C644" s="9"/>
      <c r="D644" s="10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9"/>
      <c r="C645" s="9"/>
      <c r="D645" s="10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9"/>
      <c r="C646" s="9"/>
      <c r="D646" s="10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9"/>
      <c r="C647" s="9"/>
      <c r="D647" s="10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9"/>
      <c r="C648" s="9"/>
      <c r="D648" s="10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9"/>
      <c r="C649" s="9"/>
      <c r="D649" s="10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9"/>
      <c r="C650" s="9"/>
      <c r="D650" s="10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9"/>
      <c r="C651" s="9"/>
      <c r="D651" s="10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9"/>
      <c r="C652" s="9"/>
      <c r="D652" s="10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9"/>
      <c r="C653" s="9"/>
      <c r="D653" s="10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9"/>
      <c r="C654" s="9"/>
      <c r="D654" s="10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9"/>
      <c r="C655" s="9"/>
      <c r="D655" s="10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9"/>
      <c r="C656" s="9"/>
      <c r="D656" s="10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9"/>
      <c r="C657" s="9"/>
      <c r="D657" s="10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9"/>
      <c r="C658" s="9"/>
      <c r="D658" s="10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9"/>
      <c r="C659" s="9"/>
      <c r="D659" s="10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9"/>
      <c r="C660" s="9"/>
      <c r="D660" s="10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9"/>
      <c r="C661" s="9"/>
      <c r="D661" s="10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9"/>
      <c r="C662" s="9"/>
      <c r="D662" s="10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9"/>
      <c r="C663" s="9"/>
      <c r="D663" s="10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9"/>
      <c r="C664" s="9"/>
      <c r="D664" s="10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9"/>
      <c r="C665" s="9"/>
      <c r="D665" s="10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9"/>
      <c r="C666" s="9"/>
      <c r="D666" s="10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9"/>
      <c r="C667" s="9"/>
      <c r="D667" s="10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9"/>
      <c r="C668" s="9"/>
      <c r="D668" s="10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9"/>
      <c r="C669" s="9"/>
      <c r="D669" s="10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9"/>
      <c r="C670" s="9"/>
      <c r="D670" s="10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9"/>
      <c r="C671" s="9"/>
      <c r="D671" s="10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9"/>
      <c r="C672" s="9"/>
      <c r="D672" s="10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9"/>
      <c r="C673" s="9"/>
      <c r="D673" s="10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9"/>
      <c r="C674" s="9"/>
      <c r="D674" s="10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9"/>
      <c r="C675" s="9"/>
      <c r="D675" s="10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9"/>
      <c r="C676" s="9"/>
      <c r="D676" s="10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9"/>
      <c r="C677" s="9"/>
      <c r="D677" s="10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9"/>
      <c r="C678" s="9"/>
      <c r="D678" s="10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9"/>
      <c r="C679" s="9"/>
      <c r="D679" s="10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9"/>
      <c r="C680" s="9"/>
      <c r="D680" s="10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9"/>
      <c r="C681" s="9"/>
      <c r="D681" s="10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9"/>
      <c r="C682" s="9"/>
      <c r="D682" s="10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9"/>
      <c r="C683" s="9"/>
      <c r="D683" s="10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9"/>
      <c r="C684" s="9"/>
      <c r="D684" s="10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9"/>
      <c r="C685" s="9"/>
      <c r="D685" s="10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9"/>
      <c r="C686" s="9"/>
      <c r="D686" s="10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9"/>
      <c r="C687" s="9"/>
      <c r="D687" s="10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9"/>
      <c r="C688" s="9"/>
      <c r="D688" s="10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9"/>
      <c r="C689" s="9"/>
      <c r="D689" s="10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9"/>
      <c r="C690" s="9"/>
      <c r="D690" s="10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9"/>
      <c r="C691" s="9"/>
      <c r="D691" s="10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9"/>
      <c r="C692" s="9"/>
      <c r="D692" s="10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9"/>
      <c r="C693" s="9"/>
      <c r="D693" s="10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9"/>
      <c r="C694" s="9"/>
      <c r="D694" s="10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9"/>
      <c r="C695" s="9"/>
      <c r="D695" s="10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9"/>
      <c r="C696" s="9"/>
      <c r="D696" s="10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9"/>
      <c r="C697" s="9"/>
      <c r="D697" s="10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9"/>
      <c r="C698" s="9"/>
      <c r="D698" s="10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9"/>
      <c r="C699" s="9"/>
      <c r="D699" s="10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9"/>
      <c r="C700" s="9"/>
      <c r="D700" s="10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9"/>
      <c r="C701" s="9"/>
      <c r="D701" s="10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9"/>
      <c r="C702" s="9"/>
      <c r="D702" s="10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9"/>
      <c r="C703" s="9"/>
      <c r="D703" s="10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9"/>
      <c r="C704" s="9"/>
      <c r="D704" s="10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9"/>
      <c r="C705" s="9"/>
      <c r="D705" s="10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9"/>
      <c r="C706" s="9"/>
      <c r="D706" s="10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9"/>
      <c r="C707" s="9"/>
      <c r="D707" s="10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9"/>
      <c r="C708" s="9"/>
      <c r="D708" s="10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9"/>
      <c r="C709" s="9"/>
      <c r="D709" s="10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9"/>
      <c r="C710" s="9"/>
      <c r="D710" s="10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9"/>
      <c r="C711" s="9"/>
      <c r="D711" s="10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9"/>
      <c r="C712" s="9"/>
      <c r="D712" s="10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9"/>
      <c r="C713" s="9"/>
      <c r="D713" s="10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9"/>
      <c r="C714" s="9"/>
      <c r="D714" s="10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9"/>
      <c r="C715" s="9"/>
      <c r="D715" s="10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9"/>
      <c r="C716" s="9"/>
      <c r="D716" s="10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9"/>
      <c r="C717" s="9"/>
      <c r="D717" s="10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9"/>
      <c r="C718" s="9"/>
      <c r="D718" s="10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9"/>
      <c r="C719" s="9"/>
      <c r="D719" s="10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9"/>
      <c r="C720" s="9"/>
      <c r="D720" s="10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9"/>
      <c r="C721" s="9"/>
      <c r="D721" s="10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9"/>
      <c r="C722" s="9"/>
      <c r="D722" s="10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9"/>
      <c r="C723" s="9"/>
      <c r="D723" s="10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9"/>
      <c r="C724" s="9"/>
      <c r="D724" s="10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9"/>
      <c r="C725" s="9"/>
      <c r="D725" s="10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9"/>
      <c r="C726" s="9"/>
      <c r="D726" s="10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9"/>
      <c r="C727" s="9"/>
      <c r="D727" s="10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9"/>
      <c r="C728" s="9"/>
      <c r="D728" s="10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9"/>
      <c r="C729" s="9"/>
      <c r="D729" s="10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9"/>
      <c r="C730" s="9"/>
      <c r="D730" s="10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9"/>
      <c r="C731" s="9"/>
      <c r="D731" s="10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9"/>
      <c r="C732" s="9"/>
      <c r="D732" s="10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9"/>
      <c r="C733" s="9"/>
      <c r="D733" s="10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9"/>
      <c r="C734" s="9"/>
      <c r="D734" s="10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9"/>
      <c r="C735" s="9"/>
      <c r="D735" s="10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9"/>
      <c r="C736" s="9"/>
      <c r="D736" s="10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9"/>
      <c r="C737" s="9"/>
      <c r="D737" s="10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9"/>
      <c r="C738" s="9"/>
      <c r="D738" s="10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9"/>
      <c r="C739" s="9"/>
      <c r="D739" s="10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9"/>
      <c r="C740" s="9"/>
      <c r="D740" s="10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9"/>
      <c r="C741" s="9"/>
      <c r="D741" s="10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9"/>
      <c r="C742" s="9"/>
      <c r="D742" s="10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9"/>
      <c r="C743" s="9"/>
      <c r="D743" s="10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9"/>
      <c r="C744" s="9"/>
      <c r="D744" s="10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9"/>
      <c r="C745" s="9"/>
      <c r="D745" s="10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9"/>
      <c r="C746" s="9"/>
      <c r="D746" s="10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9"/>
      <c r="C747" s="9"/>
      <c r="D747" s="10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9"/>
      <c r="C748" s="9"/>
      <c r="D748" s="10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9"/>
      <c r="C749" s="9"/>
      <c r="D749" s="10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9"/>
      <c r="C750" s="9"/>
      <c r="D750" s="10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9"/>
      <c r="C751" s="9"/>
      <c r="D751" s="10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9"/>
      <c r="C752" s="9"/>
      <c r="D752" s="10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9"/>
      <c r="C753" s="9"/>
      <c r="D753" s="10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9"/>
      <c r="C754" s="9"/>
      <c r="D754" s="10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9"/>
      <c r="C755" s="9"/>
      <c r="D755" s="10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9"/>
      <c r="C756" s="9"/>
      <c r="D756" s="10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9"/>
      <c r="C757" s="9"/>
      <c r="D757" s="10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9"/>
      <c r="C758" s="9"/>
      <c r="D758" s="10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9"/>
      <c r="C759" s="9"/>
      <c r="D759" s="10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9"/>
      <c r="C760" s="9"/>
      <c r="D760" s="10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9"/>
      <c r="C761" s="9"/>
      <c r="D761" s="10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9"/>
      <c r="C762" s="9"/>
      <c r="D762" s="10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9"/>
      <c r="C763" s="9"/>
      <c r="D763" s="10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9"/>
      <c r="C764" s="9"/>
      <c r="D764" s="10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9"/>
      <c r="C765" s="9"/>
      <c r="D765" s="10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9"/>
      <c r="C766" s="9"/>
      <c r="D766" s="10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9"/>
      <c r="C767" s="9"/>
      <c r="D767" s="10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9"/>
      <c r="C768" s="9"/>
      <c r="D768" s="10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9"/>
      <c r="C769" s="9"/>
      <c r="D769" s="10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9"/>
      <c r="C770" s="9"/>
      <c r="D770" s="10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9"/>
      <c r="C771" s="9"/>
      <c r="D771" s="10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9"/>
      <c r="C772" s="9"/>
      <c r="D772" s="10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9"/>
      <c r="C773" s="9"/>
      <c r="D773" s="10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9"/>
      <c r="C774" s="9"/>
      <c r="D774" s="10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9"/>
      <c r="C775" s="9"/>
      <c r="D775" s="10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9"/>
      <c r="C776" s="9"/>
      <c r="D776" s="10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9"/>
      <c r="C777" s="9"/>
      <c r="D777" s="10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9"/>
      <c r="C778" s="9"/>
      <c r="D778" s="10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9"/>
      <c r="C779" s="9"/>
      <c r="D779" s="10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9"/>
      <c r="C780" s="9"/>
      <c r="D780" s="10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9"/>
      <c r="C781" s="9"/>
      <c r="D781" s="10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9"/>
      <c r="C782" s="9"/>
      <c r="D782" s="10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9"/>
      <c r="C783" s="9"/>
      <c r="D783" s="10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9"/>
      <c r="C784" s="9"/>
      <c r="D784" s="10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9"/>
      <c r="C785" s="9"/>
      <c r="D785" s="10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9"/>
      <c r="C786" s="9"/>
      <c r="D786" s="10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9"/>
      <c r="C787" s="9"/>
      <c r="D787" s="10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9"/>
      <c r="C788" s="9"/>
      <c r="D788" s="10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9"/>
      <c r="C789" s="9"/>
      <c r="D789" s="10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9"/>
      <c r="C790" s="9"/>
      <c r="D790" s="10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9"/>
      <c r="C791" s="9"/>
      <c r="D791" s="10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9"/>
      <c r="C792" s="9"/>
      <c r="D792" s="10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9"/>
      <c r="C793" s="9"/>
      <c r="D793" s="10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9"/>
      <c r="C794" s="9"/>
      <c r="D794" s="10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9"/>
      <c r="C795" s="9"/>
      <c r="D795" s="10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9"/>
      <c r="C796" s="9"/>
      <c r="D796" s="10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9"/>
      <c r="C797" s="9"/>
      <c r="D797" s="10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9"/>
      <c r="C798" s="9"/>
      <c r="D798" s="10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9"/>
      <c r="C799" s="9"/>
      <c r="D799" s="10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9"/>
      <c r="C800" s="9"/>
      <c r="D800" s="10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9"/>
      <c r="C801" s="9"/>
      <c r="D801" s="10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9"/>
      <c r="C802" s="9"/>
      <c r="D802" s="10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9"/>
      <c r="C803" s="9"/>
      <c r="D803" s="10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9"/>
      <c r="C804" s="9"/>
      <c r="D804" s="10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9"/>
      <c r="C805" s="9"/>
      <c r="D805" s="10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9"/>
      <c r="C806" s="9"/>
      <c r="D806" s="10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9"/>
      <c r="C807" s="9"/>
      <c r="D807" s="10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9"/>
      <c r="C808" s="9"/>
      <c r="D808" s="10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9"/>
      <c r="C809" s="9"/>
      <c r="D809" s="10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9"/>
      <c r="C810" s="9"/>
      <c r="D810" s="10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9"/>
      <c r="C811" s="9"/>
      <c r="D811" s="10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9"/>
      <c r="C812" s="9"/>
      <c r="D812" s="10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9"/>
      <c r="C813" s="9"/>
      <c r="D813" s="10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9"/>
      <c r="C814" s="9"/>
      <c r="D814" s="10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9"/>
      <c r="C815" s="9"/>
      <c r="D815" s="10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9"/>
      <c r="C816" s="9"/>
      <c r="D816" s="10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9"/>
      <c r="C817" s="9"/>
      <c r="D817" s="10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9"/>
      <c r="C818" s="9"/>
      <c r="D818" s="10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9"/>
      <c r="C819" s="9"/>
      <c r="D819" s="10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9"/>
      <c r="C820" s="9"/>
      <c r="D820" s="10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9"/>
      <c r="C821" s="9"/>
      <c r="D821" s="10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9"/>
      <c r="C822" s="9"/>
      <c r="D822" s="10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9"/>
      <c r="C823" s="9"/>
      <c r="D823" s="10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</sheetData>
  <mergeCells count="20">
    <mergeCell ref="A6:C6"/>
    <mergeCell ref="A7:A8"/>
    <mergeCell ref="B7:B8"/>
    <mergeCell ref="C7:C8"/>
    <mergeCell ref="D7:D8"/>
    <mergeCell ref="N7:N8"/>
    <mergeCell ref="O7:O8"/>
    <mergeCell ref="D25:D26"/>
    <mergeCell ref="L25:L26"/>
    <mergeCell ref="M25:M26"/>
    <mergeCell ref="A36:B36"/>
    <mergeCell ref="A37:B37"/>
    <mergeCell ref="A38:B38"/>
    <mergeCell ref="A18:B18"/>
    <mergeCell ref="A19:B19"/>
    <mergeCell ref="A20:B20"/>
    <mergeCell ref="A24:C24"/>
    <mergeCell ref="A25:A26"/>
    <mergeCell ref="B25:B26"/>
    <mergeCell ref="C25:C26"/>
  </mergeCells>
  <conditionalFormatting sqref="D1:O823 P45:T61">
    <cfRule type="cellIs" dxfId="0" priority="1" operator="lessThan">
      <formula>0</formula>
    </cfRule>
  </conditionalFormatting>
  <hyperlinks>
    <hyperlink r:id="rId1" ref="F2"/>
    <hyperlink r:id="rId2" ref="A6"/>
    <hyperlink r:id="rId3" ref="A24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2"/>
    </row>
    <row r="30">
      <c r="E30" s="4"/>
    </row>
    <row r="31">
      <c r="E31" s="4"/>
    </row>
  </sheetData>
  <drawing r:id="rId1"/>
</worksheet>
</file>