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<sst xmlns="http://schemas.openxmlformats.org/spreadsheetml/2006/main" count="38" uniqueCount="27">
  <si>
    <t>* 프로모션 : 2026.07.27 ~ 2026.07.30</t>
  </si>
  <si>
    <t>프로모션 링크</t>
  </si>
  <si>
    <t>* 접수기한 : 2026.07.30</t>
  </si>
  <si>
    <t>* 개통기한 : 2026.07.31</t>
  </si>
  <si>
    <t>이츠 (7GB+/통화기본)</t>
  </si>
  <si>
    <t>2026-07</t>
  </si>
  <si>
    <t>√</t>
  </si>
  <si>
    <t>년월</t>
  </si>
  <si>
    <t>M+</t>
  </si>
  <si>
    <t>요금제</t>
  </si>
  <si>
    <t>기준Row</t>
  </si>
  <si>
    <t>쿠팡</t>
  </si>
  <si>
    <t>같이갑시다</t>
  </si>
  <si>
    <t>친구추천</t>
  </si>
  <si>
    <t>혜택</t>
  </si>
  <si>
    <t>실이득</t>
  </si>
  <si>
    <t>비고</t>
  </si>
  <si>
    <t>월평균</t>
  </si>
  <si>
    <t>16일</t>
  </si>
  <si>
    <t>7일</t>
  </si>
  <si>
    <t>?</t>
  </si>
  <si>
    <t>-</t>
  </si>
  <si>
    <t>월별</t>
  </si>
  <si>
    <t>누적</t>
  </si>
  <si>
    <t>합계</t>
  </si>
  <si>
    <t>라이프케어몰</t>
  </si>
  <si>
    <t>프레딧 상품권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</si>
</sst>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"/>
  </numFmts>
  <fonts count="13">
    <font>
      <sz val="10.0"/>
      <color rgb="FF000000"/>
      <name val="Arial"/>
      <scheme val="minor"/>
    </font>
    <font>
      <color theme="1"/>
      <name val="Arial"/>
    </font>
    <font>
      <color rgb="FF000000"/>
      <name val="&quot;맑은 고딕&quot;"/>
    </font>
    <font>
      <color theme="1"/>
      <name val="Arial"/>
      <scheme val="minor"/>
    </font>
    <font>
      <u/>
      <color rgb="FF0000FF"/>
      <name val="Arial"/>
    </font>
    <font>
      <color theme="1"/>
      <name val="&quot;맑은 고딕&quot;"/>
    </font>
    <font>
      <b/>
      <color rgb="FFFF0000"/>
      <name val="&quot;맑은 고딕&quot;"/>
    </font>
    <font>
      <u/>
      <color rgb="FF0000FF"/>
      <name val="&quot;맑은 고딕&quot;"/>
    </font>
    <font>
      <b/>
      <color rgb="FFFFFFFF"/>
      <name val="&quot;맑은 고딕&quot;"/>
    </font>
    <font>
      <b/>
      <color rgb="FF000000"/>
      <name val="&quot;맑은 고딕&quot;"/>
    </font>
    <font>
      <b/>
      <color theme="1"/>
      <name val="&quot;맑은 고딕&quot;"/>
    </font>
    <font>
      <b/>
      <color theme="1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</fills>
  <borders count="1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readingOrder="0" vertical="center"/>
    </xf>
    <xf borderId="0" fillId="0" fontId="3" numFmtId="0" xfId="0" applyAlignment="1" applyFont="1">
      <alignment horizontal="right"/>
    </xf>
    <xf borderId="0" fillId="0" fontId="1" numFmtId="0" xfId="0" applyAlignment="1" applyFont="1">
      <alignment vertical="center"/>
    </xf>
    <xf borderId="0" fillId="0" fontId="4" numFmtId="0" xfId="0" applyAlignment="1" applyFont="1">
      <alignment readingOrder="0" vertical="center"/>
    </xf>
    <xf borderId="0" fillId="0" fontId="3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5" numFmtId="0" xfId="0" applyAlignment="1" applyFont="1">
      <alignment horizontal="left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0" fillId="0" fontId="7" numFmtId="0" xfId="0" applyAlignment="1" applyFont="1">
      <alignment horizontal="left" readingOrder="0" shrinkToFit="0" vertical="center" wrapText="0"/>
    </xf>
    <xf quotePrefix="1" borderId="0" fillId="2" fontId="8" numFmtId="0" xfId="0" applyAlignment="1" applyFill="1" applyFont="1">
      <alignment horizontal="center" readingOrder="0" shrinkToFit="0" vertical="center" wrapText="0"/>
    </xf>
    <xf borderId="1" fillId="3" fontId="9" numFmtId="0" xfId="0" applyAlignment="1" applyBorder="1" applyFill="1" applyFont="1">
      <alignment horizontal="center" readingOrder="0" shrinkToFit="0" vertical="center" wrapText="0"/>
    </xf>
    <xf borderId="2" fillId="3" fontId="9" numFmtId="0" xfId="0" applyAlignment="1" applyBorder="1" applyFont="1">
      <alignment horizontal="center" readingOrder="0" shrinkToFit="0" vertical="center" wrapText="0"/>
    </xf>
    <xf borderId="1" fillId="3" fontId="10" numFmtId="0" xfId="0" applyAlignment="1" applyBorder="1" applyFont="1">
      <alignment horizontal="center" readingOrder="0" shrinkToFit="0" vertical="center" wrapText="0"/>
    </xf>
    <xf borderId="3" fillId="3" fontId="9" numFmtId="0" xfId="0" applyAlignment="1" applyBorder="1" applyFont="1">
      <alignment horizontal="center" readingOrder="0" shrinkToFit="0" vertical="center" wrapText="0"/>
    </xf>
    <xf borderId="3" fillId="3" fontId="11" numFmtId="0" xfId="0" applyAlignment="1" applyBorder="1" applyFont="1">
      <alignment horizontal="center" vertical="center"/>
    </xf>
    <xf borderId="4" fillId="0" fontId="12" numFmtId="0" xfId="0" applyBorder="1" applyFont="1"/>
    <xf borderId="5" fillId="0" fontId="12" numFmtId="0" xfId="0" applyBorder="1" applyFont="1"/>
    <xf borderId="4" fillId="3" fontId="9" numFmtId="0" xfId="0" applyAlignment="1" applyBorder="1" applyFont="1">
      <alignment horizontal="center" readingOrder="0" shrinkToFit="0" vertical="center" wrapText="0"/>
    </xf>
    <xf borderId="5" fillId="3" fontId="9" numFmtId="0" xfId="0" applyAlignment="1" applyBorder="1" applyFont="1">
      <alignment horizontal="center" readingOrder="0" shrinkToFit="0" vertical="center" wrapText="0"/>
    </xf>
    <xf borderId="6" fillId="3" fontId="9" numFmtId="0" xfId="0" applyAlignment="1" applyBorder="1" applyFont="1">
      <alignment horizontal="center" readingOrder="0" shrinkToFit="0" vertical="center" wrapText="0"/>
    </xf>
    <xf borderId="6" fillId="0" fontId="12" numFmtId="0" xfId="0" applyBorder="1" applyFont="1"/>
    <xf borderId="7" fillId="0" fontId="2" numFmtId="164" xfId="0" applyAlignment="1" applyBorder="1" applyFont="1" applyNumberFormat="1">
      <alignment horizontal="center" readingOrder="0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7" fillId="0" fontId="2" numFmtId="3" xfId="0" applyAlignment="1" applyBorder="1" applyFont="1" applyNumberFormat="1">
      <alignment horizontal="right" readingOrder="0" shrinkToFit="0" vertical="center" wrapText="0"/>
    </xf>
    <xf borderId="7" fillId="0" fontId="5" numFmtId="3" xfId="0" applyAlignment="1" applyBorder="1" applyFont="1" applyNumberFormat="1">
      <alignment horizontal="center" readingOrder="0" shrinkToFit="0" vertical="center" wrapText="0"/>
    </xf>
    <xf borderId="0" fillId="0" fontId="2" numFmtId="3" xfId="0" applyAlignment="1" applyFont="1" applyNumberFormat="1">
      <alignment horizontal="right" readingOrder="0" shrinkToFit="0" vertical="center" wrapText="0"/>
    </xf>
    <xf borderId="8" fillId="0" fontId="2" numFmtId="3" xfId="0" applyAlignment="1" applyBorder="1" applyFont="1" applyNumberFormat="1">
      <alignment horizontal="right" readingOrder="0" shrinkToFit="0" vertical="center" wrapText="0"/>
    </xf>
    <xf borderId="9" fillId="0" fontId="2" numFmtId="3" xfId="0" applyAlignment="1" applyBorder="1" applyFont="1" applyNumberFormat="1">
      <alignment horizontal="right" readingOrder="0" shrinkToFit="0" vertical="center" wrapText="0"/>
    </xf>
    <xf borderId="8" fillId="0" fontId="2" numFmtId="0" xfId="0" applyAlignment="1" applyBorder="1" applyFont="1">
      <alignment horizontal="left" readingOrder="0" shrinkToFit="0" vertical="center" wrapText="0"/>
    </xf>
    <xf borderId="8" fillId="0" fontId="1" numFmtId="3" xfId="0" applyAlignment="1" applyBorder="1" applyFont="1" applyNumberFormat="1">
      <alignment horizontal="right"/>
    </xf>
    <xf borderId="10" fillId="0" fontId="2" numFmtId="3" xfId="0" applyAlignment="1" applyBorder="1" applyFont="1" applyNumberFormat="1">
      <alignment horizontal="right" readingOrder="0" shrinkToFit="0" vertical="center" wrapText="0"/>
    </xf>
    <xf borderId="8" fillId="0" fontId="2" numFmtId="0" xfId="0" applyAlignment="1" applyBorder="1" applyFont="1">
      <alignment horizontal="center" shrinkToFit="0" vertical="center" wrapText="0"/>
    </xf>
    <xf borderId="4" fillId="0" fontId="2" numFmtId="3" xfId="0" applyAlignment="1" applyBorder="1" applyFont="1" applyNumberFormat="1">
      <alignment horizontal="right" readingOrder="0" shrinkToFit="0" vertical="center" wrapText="0"/>
    </xf>
    <xf borderId="5" fillId="0" fontId="2" numFmtId="3" xfId="0" applyAlignment="1" applyBorder="1" applyFont="1" applyNumberFormat="1">
      <alignment horizontal="right" readingOrder="0" shrinkToFit="0" vertical="center" wrapText="0"/>
    </xf>
    <xf borderId="6" fillId="0" fontId="2" numFmtId="3" xfId="0" applyAlignment="1" applyBorder="1" applyFont="1" applyNumberFormat="1">
      <alignment horizontal="right" readingOrder="0" shrinkToFit="0" vertical="center" wrapText="0"/>
    </xf>
    <xf borderId="11" fillId="0" fontId="2" numFmtId="3" xfId="0" applyAlignment="1" applyBorder="1" applyFont="1" applyNumberFormat="1">
      <alignment horizontal="right" readingOrder="0" shrinkToFit="0" vertical="center" wrapText="0"/>
    </xf>
    <xf borderId="6" fillId="0" fontId="2" numFmtId="0" xfId="0" applyAlignment="1" applyBorder="1" applyFont="1">
      <alignment horizontal="center" shrinkToFit="0" vertical="center" wrapText="0"/>
    </xf>
    <xf borderId="6" fillId="0" fontId="1" numFmtId="3" xfId="0" applyAlignment="1" applyBorder="1" applyFont="1" applyNumberFormat="1">
      <alignment horizontal="center"/>
    </xf>
    <xf borderId="12" fillId="3" fontId="9" numFmtId="0" xfId="0" applyAlignment="1" applyBorder="1" applyFont="1">
      <alignment horizontal="center" readingOrder="0" shrinkToFit="0" vertical="center" wrapText="0"/>
    </xf>
    <xf borderId="13" fillId="0" fontId="12" numFmtId="0" xfId="0" applyBorder="1" applyFont="1"/>
    <xf borderId="13" fillId="0" fontId="2" numFmtId="3" xfId="0" applyAlignment="1" applyBorder="1" applyFont="1" applyNumberFormat="1">
      <alignment horizontal="right" readingOrder="0" shrinkToFit="0" vertical="center" wrapText="0"/>
    </xf>
    <xf borderId="14" fillId="0" fontId="5" numFmtId="3" xfId="0" applyAlignment="1" applyBorder="1" applyFont="1" applyNumberFormat="1">
      <alignment horizontal="center" readingOrder="0" shrinkToFit="0" vertical="center" wrapText="0"/>
    </xf>
    <xf borderId="12" fillId="0" fontId="2" numFmtId="3" xfId="0" applyAlignment="1" applyBorder="1" applyFont="1" applyNumberFormat="1">
      <alignment horizontal="right" readingOrder="0" shrinkToFit="0" vertical="center" wrapText="0"/>
    </xf>
    <xf borderId="15" fillId="0" fontId="2" numFmtId="3" xfId="0" applyAlignment="1" applyBorder="1" applyFont="1" applyNumberFormat="1">
      <alignment horizontal="right" readingOrder="0" shrinkToFit="0" vertical="center" wrapText="0"/>
    </xf>
    <xf borderId="0" fillId="0" fontId="2" numFmtId="0" xfId="0" applyAlignment="1" applyFont="1">
      <alignment horizontal="right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5" numFmtId="0" xfId="0" applyAlignment="1" applyFont="1">
      <alignment horizontal="center" shrinkToFit="0" vertical="center" wrapText="0"/>
    </xf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21</xdr:row>
      <xdr:rowOff>0</xdr:rowOff>
    </xdr:from>
    <xdr:ext cx="4876800" cy="3333750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37</xdr:row>
      <xdr:rowOff>133350</xdr:rowOff>
    </xdr:from>
    <xdr:ext cx="4876800" cy="6781800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648700" cy="7715250"/>
    <xdr:pic>
      <xdr:nvPicPr>
        <xdr:cNvPr id="0" name="image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618" TargetMode="External"/><Relationship Id="rId2" Type="http://schemas.openxmlformats.org/officeDocument/2006/relationships/hyperlink" Target="https://www.uplusumobile.com/product/pric/pricDetail?seq=587&amp;upPpnCd=&amp;devKdCd=003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hidden="1" min="4" max="4" width="8.88"/>
    <col customWidth="1" min="5" max="5" width="8.88"/>
    <col customWidth="1" min="6" max="7" width="12.63"/>
    <col customWidth="1" min="8" max="11" width="10.13"/>
    <col customWidth="1" min="12" max="14" width="12.63"/>
  </cols>
  <sheetData>
    <row r="1">
      <c r="A1" s="1"/>
      <c r="B1" s="1"/>
      <c r="C1" s="1"/>
      <c r="D1" s="3"/>
      <c r="E1" s="1"/>
      <c r="F1" s="1"/>
      <c r="G1" s="4"/>
      <c r="H1" s="6"/>
      <c r="I1" s="6"/>
      <c r="J1" s="6"/>
      <c r="K1" s="6"/>
      <c r="L1" s="6"/>
      <c r="M1" s="6"/>
      <c r="N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>
      <c r="A2" s="1" t="s">
        <v>0</v>
      </c>
      <c r="B2" s="1"/>
      <c r="C2" s="1"/>
      <c r="D2" s="3"/>
      <c r="E2" s="1"/>
      <c r="F2" s="7" t="s">
        <v>1</v>
      </c>
      <c r="H2" s="6"/>
      <c r="I2" s="6"/>
      <c r="J2" s="6"/>
      <c r="K2" s="6"/>
      <c r="L2" s="6"/>
      <c r="M2" s="6"/>
      <c r="N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>
      <c r="A3" s="8" t="s">
        <v>2</v>
      </c>
      <c r="B3" s="9"/>
      <c r="C3" s="9"/>
      <c r="D3" s="10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8" t="s">
        <v>3</v>
      </c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1"/>
      <c r="B5" s="11"/>
      <c r="C5" s="11"/>
      <c r="D5" s="12"/>
      <c r="E5" s="12"/>
      <c r="F5" s="12"/>
      <c r="G5" s="12"/>
      <c r="H5" s="12"/>
      <c r="I5" s="12"/>
      <c r="J5" s="12"/>
      <c r="K5" s="12"/>
      <c r="L5" s="2"/>
      <c r="M5" s="2"/>
      <c r="N5" s="2"/>
      <c r="O5" s="2"/>
      <c r="P5" s="9"/>
      <c r="W5" s="9"/>
      <c r="X5" s="9"/>
      <c r="Y5" s="9"/>
      <c r="Z5" s="9"/>
      <c r="AA5" s="9"/>
    </row>
    <row r="6">
      <c r="A6" s="13" t="s">
        <v>4</v>
      </c>
      <c r="D6" s="14" t="s">
        <v>5</v>
      </c>
      <c r="E6" s="12" t="s">
        <v>6</v>
      </c>
      <c r="F6" s="12" t="s">
        <v>6</v>
      </c>
      <c r="G6" s="12" t="s">
        <v>6</v>
      </c>
      <c r="H6" s="12" t="s">
        <v>6</v>
      </c>
      <c r="I6" s="2"/>
      <c r="J6" s="2"/>
      <c r="K6" s="2"/>
      <c r="L6" s="2"/>
      <c r="M6" s="2"/>
      <c r="N6" s="9"/>
      <c r="W6" s="9"/>
      <c r="X6" s="9"/>
      <c r="Y6" s="9"/>
      <c r="Z6" s="9"/>
      <c r="AA6" s="9"/>
    </row>
    <row r="7">
      <c r="A7" s="15" t="s">
        <v>7</v>
      </c>
      <c r="B7" s="16" t="s">
        <v>8</v>
      </c>
      <c r="C7" s="15" t="s">
        <v>9</v>
      </c>
      <c r="D7" s="17" t="s">
        <v>10</v>
      </c>
      <c r="E7" s="15" t="s">
        <v>11</v>
      </c>
      <c r="F7" s="16" t="s">
        <v>12</v>
      </c>
      <c r="G7" s="16" t="s">
        <v>12</v>
      </c>
      <c r="H7" s="18" t="s">
        <v>13</v>
      </c>
      <c r="I7" s="16" t="s">
        <v>14</v>
      </c>
      <c r="J7" s="15" t="s">
        <v>9</v>
      </c>
      <c r="K7" s="16" t="s">
        <v>14</v>
      </c>
      <c r="L7" s="18" t="s">
        <v>15</v>
      </c>
      <c r="M7" s="18" t="s">
        <v>16</v>
      </c>
      <c r="N7" s="19" t="s">
        <v>17</v>
      </c>
      <c r="W7" s="9"/>
      <c r="X7" s="9"/>
      <c r="Y7" s="9"/>
      <c r="Z7" s="9"/>
      <c r="AA7" s="9"/>
    </row>
    <row r="8">
      <c r="A8" s="20"/>
      <c r="B8" s="21"/>
      <c r="C8" s="20"/>
      <c r="D8" s="20"/>
      <c r="E8" s="22" t="s">
        <v>18</v>
      </c>
      <c r="F8" s="23" t="s">
        <v>19</v>
      </c>
      <c r="G8" s="23" t="s">
        <v>20</v>
      </c>
      <c r="H8" s="24" t="s">
        <v>21</v>
      </c>
      <c r="I8" s="23" t="s">
        <v>22</v>
      </c>
      <c r="J8" s="22" t="s">
        <v>23</v>
      </c>
      <c r="K8" s="23" t="s">
        <v>23</v>
      </c>
      <c r="L8" s="24" t="s">
        <v>23</v>
      </c>
      <c r="M8" s="25"/>
      <c r="N8" s="25"/>
      <c r="W8" s="9"/>
      <c r="X8" s="9"/>
      <c r="Y8" s="9"/>
      <c r="Z8" s="9"/>
      <c r="AA8" s="9"/>
    </row>
    <row r="9">
      <c r="A9" s="26">
        <f t="shared" ref="A9:A17" si="1">EDATE($D$6,B9)</f>
        <v>46204</v>
      </c>
      <c r="B9" s="27">
        <f t="shared" ref="B9:B17" si="2">ROW(B9)-row($B$9)</f>
        <v>0</v>
      </c>
      <c r="C9" s="28">
        <f>FLOOR(C10 / 30 * (30-26) / 10, 1) * 10</f>
        <v>2450</v>
      </c>
      <c r="D9" s="29">
        <f t="shared" ref="D9:D18" si="3">row($D$6)-ROW(D9)</f>
        <v>-3</v>
      </c>
      <c r="E9" s="28">
        <v>0.0</v>
      </c>
      <c r="F9" s="30">
        <v>0.0</v>
      </c>
      <c r="G9" s="30">
        <v>0.0</v>
      </c>
      <c r="H9" s="31">
        <v>22000.0</v>
      </c>
      <c r="I9" s="32">
        <f t="shared" ref="I9:I17" si="4">SUMIF($E$6:$H$6, "√", E9:H9)</f>
        <v>22000</v>
      </c>
      <c r="J9" s="28">
        <f t="shared" ref="J9:J17" si="5">SUM(INDEX($A:$AB, row($J9)+$D9+3, COLUMN($C9)):INDEX($A:$AB, ROW($J9), COLUMN($C9)))</f>
        <v>2450</v>
      </c>
      <c r="K9" s="30">
        <f t="array" ref="K9">SUMPRODUCT((INDEX($A:$AB, ROW($E9)+$D9, COLUMN($E9)):INDEX($A:$AB, ROW(H9)+$D9, COLUMN($H9))="√") * (INDEX($A:$AB, ROW($E9)+D9+3, COLUMN($E9)):INDEX($A:$AB, ROW($E9), COLUMN(H9))))</f>
        <v>22000</v>
      </c>
      <c r="L9" s="31">
        <f t="shared" ref="L9:L17" si="6">K9-J9</f>
        <v>19550</v>
      </c>
      <c r="M9" s="33"/>
      <c r="N9" s="34">
        <f t="shared" ref="N9:N16" si="7">L9 / (B9+1)</f>
        <v>19550</v>
      </c>
      <c r="W9" s="9"/>
      <c r="X9" s="9"/>
      <c r="Y9" s="9"/>
      <c r="Z9" s="9"/>
      <c r="AA9" s="9"/>
    </row>
    <row r="10">
      <c r="A10" s="26">
        <f t="shared" si="1"/>
        <v>46235</v>
      </c>
      <c r="B10" s="27">
        <f t="shared" si="2"/>
        <v>1</v>
      </c>
      <c r="C10" s="28">
        <v>18400.0</v>
      </c>
      <c r="D10" s="29">
        <f t="shared" si="3"/>
        <v>-4</v>
      </c>
      <c r="E10" s="28">
        <v>10000.0</v>
      </c>
      <c r="F10" s="30">
        <v>0.0</v>
      </c>
      <c r="G10" s="30">
        <v>0.0</v>
      </c>
      <c r="H10" s="31">
        <v>0.0</v>
      </c>
      <c r="I10" s="35">
        <f t="shared" si="4"/>
        <v>10000</v>
      </c>
      <c r="J10" s="28">
        <f t="shared" si="5"/>
        <v>20850</v>
      </c>
      <c r="K10" s="30">
        <f t="shared" ref="K10:K17" si="8">SUMPRODUCT((INDEX($A:$AB, ROW($E10)+$D10, COLUMN($E10)):INDEX($A:$AB, ROW(H10)+$D10, COLUMN(H10))="√") * (INDEX($A:$AB, ROW($E10)+D10+3, COLUMN($E10)):INDEX($A:$AB, ROW($E10), COLUMN(H10))))</f>
        <v>32000</v>
      </c>
      <c r="L10" s="31">
        <f t="shared" si="6"/>
        <v>11150</v>
      </c>
      <c r="M10" s="36"/>
      <c r="N10" s="34">
        <f t="shared" si="7"/>
        <v>5575</v>
      </c>
      <c r="W10" s="9"/>
      <c r="X10" s="9"/>
      <c r="Y10" s="9"/>
      <c r="Z10" s="9"/>
      <c r="AA10" s="9"/>
    </row>
    <row r="11">
      <c r="A11" s="26">
        <f t="shared" si="1"/>
        <v>46266</v>
      </c>
      <c r="B11" s="27">
        <f t="shared" si="2"/>
        <v>2</v>
      </c>
      <c r="C11" s="28">
        <v>18400.0</v>
      </c>
      <c r="D11" s="29">
        <f t="shared" si="3"/>
        <v>-5</v>
      </c>
      <c r="E11" s="28">
        <v>10000.0</v>
      </c>
      <c r="F11" s="30">
        <v>40000.0</v>
      </c>
      <c r="G11" s="30">
        <v>10000.0</v>
      </c>
      <c r="H11" s="31">
        <v>0.0</v>
      </c>
      <c r="I11" s="35">
        <f t="shared" si="4"/>
        <v>60000</v>
      </c>
      <c r="J11" s="28">
        <f t="shared" si="5"/>
        <v>39250</v>
      </c>
      <c r="K11" s="30">
        <f t="shared" si="8"/>
        <v>92000</v>
      </c>
      <c r="L11" s="31">
        <f t="shared" si="6"/>
        <v>52750</v>
      </c>
      <c r="M11" s="36"/>
      <c r="N11" s="34">
        <f t="shared" si="7"/>
        <v>17583.33333</v>
      </c>
      <c r="W11" s="9"/>
      <c r="X11" s="9"/>
      <c r="Y11" s="9"/>
      <c r="Z11" s="9"/>
      <c r="AA11" s="9"/>
    </row>
    <row r="12">
      <c r="A12" s="26">
        <f t="shared" si="1"/>
        <v>46296</v>
      </c>
      <c r="B12" s="27">
        <f t="shared" si="2"/>
        <v>3</v>
      </c>
      <c r="C12" s="28">
        <v>18400.0</v>
      </c>
      <c r="D12" s="29">
        <f t="shared" si="3"/>
        <v>-6</v>
      </c>
      <c r="E12" s="28">
        <v>10000.0</v>
      </c>
      <c r="F12" s="30">
        <v>40000.0</v>
      </c>
      <c r="G12" s="30">
        <v>10000.0</v>
      </c>
      <c r="H12" s="31">
        <v>0.0</v>
      </c>
      <c r="I12" s="35">
        <f t="shared" si="4"/>
        <v>60000</v>
      </c>
      <c r="J12" s="28">
        <f t="shared" si="5"/>
        <v>57650</v>
      </c>
      <c r="K12" s="30">
        <f t="shared" si="8"/>
        <v>152000</v>
      </c>
      <c r="L12" s="31">
        <f t="shared" si="6"/>
        <v>94350</v>
      </c>
      <c r="M12" s="36"/>
      <c r="N12" s="34">
        <f t="shared" si="7"/>
        <v>23587.5</v>
      </c>
      <c r="W12" s="9"/>
      <c r="X12" s="9"/>
      <c r="Y12" s="9"/>
      <c r="Z12" s="9"/>
      <c r="AA12" s="9"/>
    </row>
    <row r="13">
      <c r="A13" s="26">
        <f t="shared" si="1"/>
        <v>46327</v>
      </c>
      <c r="B13" s="27">
        <f t="shared" si="2"/>
        <v>4</v>
      </c>
      <c r="C13" s="28">
        <v>18400.0</v>
      </c>
      <c r="D13" s="29">
        <f t="shared" si="3"/>
        <v>-7</v>
      </c>
      <c r="E13" s="28">
        <v>10000.0</v>
      </c>
      <c r="F13" s="30">
        <v>40000.0</v>
      </c>
      <c r="G13" s="30">
        <v>10000.0</v>
      </c>
      <c r="H13" s="31">
        <v>0.0</v>
      </c>
      <c r="I13" s="35">
        <f t="shared" si="4"/>
        <v>60000</v>
      </c>
      <c r="J13" s="28">
        <f t="shared" si="5"/>
        <v>76050</v>
      </c>
      <c r="K13" s="30">
        <f t="shared" si="8"/>
        <v>212000</v>
      </c>
      <c r="L13" s="31">
        <f t="shared" si="6"/>
        <v>135950</v>
      </c>
      <c r="M13" s="36"/>
      <c r="N13" s="34">
        <f t="shared" si="7"/>
        <v>27190</v>
      </c>
      <c r="W13" s="9"/>
      <c r="X13" s="9"/>
      <c r="Y13" s="9"/>
      <c r="Z13" s="9"/>
      <c r="AA13" s="9"/>
    </row>
    <row r="14">
      <c r="A14" s="26">
        <f t="shared" si="1"/>
        <v>46357</v>
      </c>
      <c r="B14" s="27">
        <f t="shared" si="2"/>
        <v>5</v>
      </c>
      <c r="C14" s="28">
        <v>18400.0</v>
      </c>
      <c r="D14" s="29">
        <f t="shared" si="3"/>
        <v>-8</v>
      </c>
      <c r="E14" s="28">
        <v>10000.0</v>
      </c>
      <c r="F14" s="30">
        <v>40000.0</v>
      </c>
      <c r="G14" s="30">
        <v>10000.0</v>
      </c>
      <c r="H14" s="31">
        <v>0.0</v>
      </c>
      <c r="I14" s="35">
        <f t="shared" si="4"/>
        <v>60000</v>
      </c>
      <c r="J14" s="28">
        <f t="shared" si="5"/>
        <v>94450</v>
      </c>
      <c r="K14" s="30">
        <f t="shared" si="8"/>
        <v>272000</v>
      </c>
      <c r="L14" s="31">
        <f t="shared" si="6"/>
        <v>177550</v>
      </c>
      <c r="M14" s="36"/>
      <c r="N14" s="34">
        <f t="shared" si="7"/>
        <v>29591.66667</v>
      </c>
      <c r="W14" s="9"/>
      <c r="X14" s="9"/>
      <c r="Y14" s="9"/>
      <c r="Z14" s="9"/>
      <c r="AA14" s="9"/>
    </row>
    <row r="15">
      <c r="A15" s="26">
        <f t="shared" si="1"/>
        <v>46388</v>
      </c>
      <c r="B15" s="27">
        <f t="shared" si="2"/>
        <v>6</v>
      </c>
      <c r="C15" s="28">
        <v>18400.0</v>
      </c>
      <c r="D15" s="29">
        <f t="shared" si="3"/>
        <v>-9</v>
      </c>
      <c r="E15" s="28">
        <v>10000.0</v>
      </c>
      <c r="F15" s="30">
        <v>40000.0</v>
      </c>
      <c r="G15" s="30">
        <v>10000.0</v>
      </c>
      <c r="H15" s="31">
        <v>0.0</v>
      </c>
      <c r="I15" s="35">
        <f t="shared" si="4"/>
        <v>60000</v>
      </c>
      <c r="J15" s="28">
        <f t="shared" si="5"/>
        <v>112850</v>
      </c>
      <c r="K15" s="30">
        <f t="shared" si="8"/>
        <v>332000</v>
      </c>
      <c r="L15" s="31">
        <f t="shared" si="6"/>
        <v>219150</v>
      </c>
      <c r="M15" s="36"/>
      <c r="N15" s="34">
        <f t="shared" si="7"/>
        <v>31307.14286</v>
      </c>
      <c r="W15" s="9"/>
      <c r="X15" s="9"/>
      <c r="Y15" s="9"/>
      <c r="Z15" s="9"/>
      <c r="AA15" s="9"/>
    </row>
    <row r="16">
      <c r="A16" s="26">
        <f t="shared" si="1"/>
        <v>46419</v>
      </c>
      <c r="B16" s="27">
        <f t="shared" si="2"/>
        <v>7</v>
      </c>
      <c r="C16" s="28">
        <v>18400.0</v>
      </c>
      <c r="D16" s="29">
        <f t="shared" si="3"/>
        <v>-10</v>
      </c>
      <c r="E16" s="28">
        <v>10000.0</v>
      </c>
      <c r="F16" s="30">
        <v>40000.0</v>
      </c>
      <c r="G16" s="30">
        <v>10000.0</v>
      </c>
      <c r="H16" s="31">
        <v>0.0</v>
      </c>
      <c r="I16" s="35">
        <f t="shared" si="4"/>
        <v>60000</v>
      </c>
      <c r="J16" s="28">
        <f t="shared" si="5"/>
        <v>131250</v>
      </c>
      <c r="K16" s="30">
        <f t="shared" si="8"/>
        <v>392000</v>
      </c>
      <c r="L16" s="31">
        <f t="shared" si="6"/>
        <v>260750</v>
      </c>
      <c r="M16" s="36"/>
      <c r="N16" s="34">
        <f t="shared" si="7"/>
        <v>32593.75</v>
      </c>
      <c r="W16" s="9"/>
      <c r="X16" s="9"/>
      <c r="Y16" s="9"/>
      <c r="Z16" s="9"/>
      <c r="AA16" s="9"/>
    </row>
    <row r="17">
      <c r="A17" s="26">
        <f t="shared" si="1"/>
        <v>46447</v>
      </c>
      <c r="B17" s="27">
        <f t="shared" si="2"/>
        <v>8</v>
      </c>
      <c r="C17" s="37">
        <v>0.0</v>
      </c>
      <c r="D17" s="29">
        <f t="shared" si="3"/>
        <v>-11</v>
      </c>
      <c r="E17" s="37">
        <v>0.0</v>
      </c>
      <c r="F17" s="38">
        <v>0.0</v>
      </c>
      <c r="G17" s="38">
        <v>0.0</v>
      </c>
      <c r="H17" s="39">
        <v>0.0</v>
      </c>
      <c r="I17" s="40">
        <f t="shared" si="4"/>
        <v>0</v>
      </c>
      <c r="J17" s="37">
        <f t="shared" si="5"/>
        <v>131250</v>
      </c>
      <c r="K17" s="38">
        <f t="shared" si="8"/>
        <v>392000</v>
      </c>
      <c r="L17" s="39">
        <f t="shared" si="6"/>
        <v>260750</v>
      </c>
      <c r="M17" s="41"/>
      <c r="N17" s="42" t="s">
        <v>21</v>
      </c>
      <c r="W17" s="9"/>
      <c r="X17" s="9"/>
      <c r="Y17" s="9"/>
      <c r="Z17" s="9"/>
      <c r="AA17" s="9"/>
    </row>
    <row r="18">
      <c r="A18" s="43" t="s">
        <v>24</v>
      </c>
      <c r="B18" s="44"/>
      <c r="C18" s="45">
        <f>SUM(C9:C17)</f>
        <v>131250</v>
      </c>
      <c r="D18" s="46">
        <f t="shared" si="3"/>
        <v>-12</v>
      </c>
      <c r="E18" s="47">
        <f t="shared" ref="E18:H18" si="9">SUMPRODUCT((INDEX($A:$AB, ROW(E18)+$D18, COLUMN(E18))="√") * (INDEX($A:$AB,row(E18)+$D18+3,COLUMN(E18)):INDEX($A:$AB,row(E18)-1,COLUMN(E18)) ) )</f>
        <v>70000</v>
      </c>
      <c r="F18" s="48">
        <f t="shared" si="9"/>
        <v>240000</v>
      </c>
      <c r="G18" s="48">
        <f t="shared" si="9"/>
        <v>60000</v>
      </c>
      <c r="H18" s="45">
        <f t="shared" si="9"/>
        <v>22000</v>
      </c>
      <c r="I18" s="49"/>
      <c r="J18" s="49"/>
      <c r="K18" s="49"/>
      <c r="L18" s="49"/>
      <c r="M18" s="2"/>
      <c r="N18" s="9"/>
      <c r="W18" s="9"/>
      <c r="X18" s="9"/>
      <c r="Y18" s="9"/>
      <c r="Z18" s="9"/>
      <c r="AA18" s="9"/>
    </row>
    <row r="19">
      <c r="A19" s="22" t="s">
        <v>14</v>
      </c>
      <c r="B19" s="25"/>
      <c r="C19" s="39">
        <f>SUMIF(E6:G6, "√", E18:H18)</f>
        <v>370000</v>
      </c>
      <c r="D19" s="50"/>
      <c r="E19" s="27"/>
      <c r="F19" s="27" t="s">
        <v>25</v>
      </c>
      <c r="G19" s="12" t="s">
        <v>26</v>
      </c>
      <c r="H19" s="2"/>
      <c r="I19" s="2"/>
      <c r="J19" s="2"/>
      <c r="K19" s="2"/>
      <c r="L19" s="2"/>
      <c r="M19" s="9"/>
      <c r="N19" s="9"/>
      <c r="W19" s="9"/>
      <c r="X19" s="9"/>
      <c r="Y19" s="9"/>
      <c r="Z19" s="9"/>
      <c r="AA19" s="9"/>
    </row>
    <row r="20">
      <c r="A20" s="22" t="s">
        <v>15</v>
      </c>
      <c r="B20" s="25"/>
      <c r="C20" s="39">
        <f>C19-C18</f>
        <v>238750</v>
      </c>
      <c r="D20" s="51"/>
      <c r="E20" s="2"/>
      <c r="F20" s="2"/>
      <c r="G20" s="2"/>
      <c r="H20" s="2"/>
      <c r="I20" s="2"/>
      <c r="J20" s="2"/>
      <c r="K20" s="2"/>
      <c r="L20" s="2"/>
      <c r="M20" s="9"/>
      <c r="N20" s="9"/>
      <c r="W20" s="9"/>
      <c r="X20" s="9"/>
      <c r="Y20" s="9"/>
      <c r="Z20" s="9"/>
      <c r="AA20" s="9"/>
    </row>
    <row r="21">
      <c r="A21" s="9"/>
      <c r="B21" s="9"/>
      <c r="C21" s="9"/>
      <c r="D21" s="10"/>
      <c r="E21" s="9"/>
      <c r="F21" s="9"/>
      <c r="G21" s="9"/>
      <c r="H21" s="9"/>
      <c r="I21" s="9"/>
      <c r="J21" s="9"/>
      <c r="K21" s="9"/>
      <c r="L21" s="9"/>
      <c r="M21" s="9"/>
      <c r="N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9"/>
      <c r="B22" s="9"/>
      <c r="C22" s="9"/>
      <c r="D22" s="10"/>
      <c r="E22" s="9"/>
      <c r="F22" s="9"/>
      <c r="G22" s="9"/>
      <c r="H22" s="9"/>
      <c r="I22" s="9"/>
      <c r="J22" s="9"/>
      <c r="K22" s="9"/>
      <c r="L22" s="9"/>
      <c r="M22" s="9"/>
      <c r="N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>
      <c r="A23" s="9"/>
      <c r="B23" s="9"/>
      <c r="C23" s="9"/>
      <c r="D23" s="10"/>
      <c r="E23" s="9"/>
      <c r="F23" s="9"/>
      <c r="G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>
      <c r="A24" s="9"/>
      <c r="B24" s="9"/>
      <c r="C24" s="9"/>
      <c r="D24" s="10"/>
      <c r="E24" s="9"/>
      <c r="F24" s="9"/>
      <c r="G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>
      <c r="A25" s="9"/>
      <c r="B25" s="9"/>
      <c r="C25" s="9"/>
      <c r="D25" s="10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>
      <c r="A26" s="9"/>
      <c r="B26" s="9"/>
      <c r="C26" s="9"/>
      <c r="D26" s="10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9"/>
      <c r="B27" s="9"/>
      <c r="C27" s="9"/>
      <c r="D27" s="10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V27" s="9"/>
      <c r="W27" s="9"/>
      <c r="X27" s="9"/>
      <c r="Y27" s="9"/>
      <c r="Z27" s="9"/>
      <c r="AA27" s="9"/>
    </row>
    <row r="28">
      <c r="A28" s="9"/>
      <c r="B28" s="9"/>
      <c r="C28" s="9"/>
      <c r="D28" s="10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V28" s="9"/>
      <c r="W28" s="9"/>
      <c r="X28" s="9"/>
      <c r="Y28" s="9"/>
      <c r="Z28" s="9"/>
      <c r="AA28" s="9"/>
    </row>
    <row r="29">
      <c r="A29" s="9"/>
      <c r="B29" s="9"/>
      <c r="C29" s="9"/>
      <c r="D29" s="10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V29" s="9"/>
      <c r="W29" s="9"/>
      <c r="X29" s="9"/>
      <c r="Y29" s="9"/>
      <c r="Z29" s="9"/>
      <c r="AA29" s="9"/>
    </row>
    <row r="30">
      <c r="A30" s="9"/>
      <c r="B30" s="9"/>
      <c r="C30" s="9"/>
      <c r="D30" s="10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V30" s="9"/>
      <c r="W30" s="9"/>
      <c r="X30" s="9"/>
      <c r="Y30" s="9"/>
      <c r="Z30" s="9"/>
      <c r="AA30" s="9"/>
    </row>
    <row r="31">
      <c r="A31" s="9"/>
      <c r="B31" s="9"/>
      <c r="C31" s="9"/>
      <c r="D31" s="10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V31" s="9"/>
      <c r="W31" s="9"/>
      <c r="X31" s="9"/>
      <c r="Y31" s="9"/>
      <c r="Z31" s="9"/>
      <c r="AA31" s="9"/>
    </row>
    <row r="32">
      <c r="A32" s="9"/>
      <c r="B32" s="9"/>
      <c r="C32" s="9"/>
      <c r="D32" s="10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V32" s="9"/>
      <c r="W32" s="9"/>
      <c r="X32" s="9"/>
      <c r="Y32" s="9"/>
      <c r="Z32" s="9"/>
      <c r="AA32" s="9"/>
    </row>
    <row r="33">
      <c r="A33" s="9"/>
      <c r="B33" s="9"/>
      <c r="C33" s="9"/>
      <c r="D33" s="10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V33" s="9"/>
      <c r="W33" s="9"/>
      <c r="X33" s="9"/>
      <c r="Y33" s="9"/>
      <c r="Z33" s="9"/>
      <c r="AA33" s="9"/>
    </row>
    <row r="34">
      <c r="A34" s="9"/>
      <c r="B34" s="9"/>
      <c r="C34" s="9"/>
      <c r="D34" s="10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V34" s="9"/>
      <c r="W34" s="9"/>
      <c r="X34" s="9"/>
      <c r="Y34" s="9"/>
      <c r="Z34" s="9"/>
      <c r="AA34" s="9"/>
    </row>
    <row r="35">
      <c r="A35" s="9"/>
      <c r="B35" s="9"/>
      <c r="C35" s="9"/>
      <c r="D35" s="10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V35" s="9"/>
      <c r="W35" s="9"/>
      <c r="X35" s="9"/>
      <c r="Y35" s="9"/>
      <c r="Z35" s="9"/>
      <c r="AA35" s="9"/>
    </row>
    <row r="36">
      <c r="A36" s="9"/>
      <c r="B36" s="9"/>
      <c r="C36" s="9"/>
      <c r="D36" s="10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V36" s="9"/>
      <c r="W36" s="9"/>
      <c r="X36" s="9"/>
      <c r="Y36" s="9"/>
      <c r="Z36" s="9"/>
      <c r="AA36" s="9"/>
    </row>
    <row r="37">
      <c r="A37" s="9"/>
      <c r="B37" s="9"/>
      <c r="C37" s="9"/>
      <c r="D37" s="10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V37" s="9"/>
      <c r="W37" s="9"/>
      <c r="X37" s="9"/>
      <c r="Y37" s="9"/>
      <c r="Z37" s="9"/>
      <c r="AA37" s="9"/>
    </row>
    <row r="38">
      <c r="A38" s="9"/>
      <c r="B38" s="9"/>
      <c r="C38" s="9"/>
      <c r="D38" s="10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V38" s="9"/>
      <c r="W38" s="9"/>
      <c r="X38" s="9"/>
      <c r="Y38" s="9"/>
      <c r="Z38" s="9"/>
      <c r="AA38" s="9"/>
    </row>
    <row r="39">
      <c r="A39" s="9"/>
      <c r="B39" s="9"/>
      <c r="C39" s="9"/>
      <c r="D39" s="10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V39" s="9"/>
      <c r="W39" s="9"/>
      <c r="X39" s="9"/>
      <c r="Y39" s="9"/>
      <c r="Z39" s="9"/>
      <c r="AA39" s="9"/>
    </row>
    <row r="40">
      <c r="A40" s="9"/>
      <c r="B40" s="9"/>
      <c r="C40" s="9"/>
      <c r="D40" s="10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V40" s="9"/>
      <c r="W40" s="9"/>
      <c r="X40" s="9"/>
      <c r="Y40" s="9"/>
      <c r="Z40" s="9"/>
      <c r="AA40" s="9"/>
    </row>
    <row r="41">
      <c r="A41" s="9"/>
      <c r="B41" s="9"/>
      <c r="C41" s="9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V41" s="9"/>
      <c r="W41" s="9"/>
      <c r="X41" s="9"/>
      <c r="Y41" s="9"/>
      <c r="Z41" s="9"/>
      <c r="AA41" s="9"/>
    </row>
    <row r="42">
      <c r="A42" s="9"/>
      <c r="B42" s="9"/>
      <c r="C42" s="9"/>
      <c r="D42" s="10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V42" s="9"/>
      <c r="W42" s="9"/>
      <c r="X42" s="9"/>
      <c r="Y42" s="9"/>
      <c r="Z42" s="9"/>
      <c r="AA42" s="9"/>
    </row>
    <row r="43">
      <c r="A43" s="9"/>
      <c r="B43" s="9"/>
      <c r="C43" s="9"/>
      <c r="D43" s="10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V43" s="9"/>
      <c r="W43" s="9"/>
      <c r="X43" s="9"/>
      <c r="Y43" s="9"/>
      <c r="Z43" s="9"/>
      <c r="AA43" s="9"/>
    </row>
    <row r="44">
      <c r="A44" s="9"/>
      <c r="B44" s="9"/>
      <c r="C44" s="9"/>
      <c r="D44" s="10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>
      <c r="A45" s="9"/>
      <c r="B45" s="9"/>
      <c r="C45" s="9"/>
      <c r="D45" s="10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>
      <c r="A46" s="9"/>
      <c r="B46" s="9"/>
      <c r="C46" s="9"/>
      <c r="D46" s="10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9"/>
      <c r="B47" s="9"/>
      <c r="C47" s="9"/>
      <c r="D47" s="10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9"/>
      <c r="B48" s="9"/>
      <c r="C48" s="9"/>
      <c r="D48" s="10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9"/>
      <c r="B49" s="9"/>
      <c r="C49" s="9"/>
      <c r="D49" s="10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9"/>
      <c r="B50" s="9"/>
      <c r="C50" s="9"/>
      <c r="D50" s="10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9"/>
      <c r="B51" s="9"/>
      <c r="C51" s="9"/>
      <c r="D51" s="10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9"/>
      <c r="B52" s="9"/>
      <c r="C52" s="9"/>
      <c r="D52" s="10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9"/>
      <c r="B53" s="9"/>
      <c r="C53" s="9"/>
      <c r="D53" s="10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9"/>
      <c r="B54" s="9"/>
      <c r="C54" s="9"/>
      <c r="D54" s="10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9"/>
      <c r="B55" s="9"/>
      <c r="C55" s="9"/>
      <c r="D55" s="10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9"/>
      <c r="B56" s="9"/>
      <c r="C56" s="9"/>
      <c r="D56" s="10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9"/>
      <c r="B57" s="9"/>
      <c r="C57" s="9"/>
      <c r="D57" s="10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9"/>
      <c r="B58" s="9"/>
      <c r="C58" s="9"/>
      <c r="D58" s="10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9"/>
      <c r="B59" s="9"/>
      <c r="C59" s="9"/>
      <c r="D59" s="10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>
      <c r="A60" s="9"/>
      <c r="B60" s="9"/>
      <c r="C60" s="9"/>
      <c r="D60" s="10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9"/>
      <c r="B61" s="9"/>
      <c r="C61" s="9"/>
      <c r="D61" s="10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9"/>
      <c r="B62" s="9"/>
      <c r="C62" s="9"/>
      <c r="D62" s="10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9"/>
      <c r="B63" s="9"/>
      <c r="C63" s="9"/>
      <c r="D63" s="10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9"/>
      <c r="B64" s="9"/>
      <c r="C64" s="9"/>
      <c r="D64" s="10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9"/>
      <c r="B65" s="9"/>
      <c r="C65" s="9"/>
      <c r="D65" s="10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9"/>
      <c r="B66" s="9"/>
      <c r="C66" s="9"/>
      <c r="D66" s="10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9"/>
      <c r="B67" s="9"/>
      <c r="C67" s="9"/>
      <c r="D67" s="10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9"/>
      <c r="B68" s="9"/>
      <c r="C68" s="9"/>
      <c r="D68" s="10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9"/>
      <c r="B69" s="9"/>
      <c r="C69" s="9"/>
      <c r="D69" s="10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9"/>
      <c r="B70" s="9"/>
      <c r="C70" s="9"/>
      <c r="D70" s="10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9"/>
      <c r="B71" s="9"/>
      <c r="C71" s="9"/>
      <c r="D71" s="1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9"/>
      <c r="B72" s="9"/>
      <c r="C72" s="9"/>
      <c r="D72" s="1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9"/>
      <c r="B73" s="9"/>
      <c r="C73" s="9"/>
      <c r="D73" s="10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9"/>
      <c r="B74" s="9"/>
      <c r="C74" s="9"/>
      <c r="D74" s="10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9"/>
      <c r="B75" s="9"/>
      <c r="C75" s="9"/>
      <c r="D75" s="10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A76" s="9"/>
      <c r="B76" s="9"/>
      <c r="C76" s="9"/>
      <c r="D76" s="10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9"/>
      <c r="B77" s="9"/>
      <c r="C77" s="9"/>
      <c r="D77" s="10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9"/>
      <c r="B78" s="9"/>
      <c r="C78" s="9"/>
      <c r="D78" s="10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9"/>
      <c r="B79" s="9"/>
      <c r="C79" s="9"/>
      <c r="D79" s="10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9"/>
      <c r="B80" s="9"/>
      <c r="C80" s="9"/>
      <c r="D80" s="10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9"/>
      <c r="B81" s="9"/>
      <c r="C81" s="9"/>
      <c r="D81" s="10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9"/>
      <c r="B82" s="9"/>
      <c r="C82" s="9"/>
      <c r="D82" s="10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9"/>
      <c r="B83" s="9"/>
      <c r="C83" s="9"/>
      <c r="D83" s="10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9"/>
      <c r="B84" s="9"/>
      <c r="C84" s="9"/>
      <c r="D84" s="10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9"/>
      <c r="B85" s="9"/>
      <c r="C85" s="9"/>
      <c r="D85" s="10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A86" s="9"/>
      <c r="B86" s="9"/>
      <c r="C86" s="9"/>
      <c r="D86" s="10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A87" s="9"/>
      <c r="B87" s="9"/>
      <c r="C87" s="9"/>
      <c r="D87" s="10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A88" s="9"/>
      <c r="B88" s="9"/>
      <c r="C88" s="9"/>
      <c r="D88" s="10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A89" s="9"/>
      <c r="B89" s="9"/>
      <c r="C89" s="9"/>
      <c r="D89" s="1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A90" s="9"/>
      <c r="B90" s="9"/>
      <c r="C90" s="9"/>
      <c r="D90" s="1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A91" s="9"/>
      <c r="B91" s="9"/>
      <c r="C91" s="9"/>
      <c r="D91" s="1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9"/>
      <c r="B92" s="9"/>
      <c r="C92" s="9"/>
      <c r="D92" s="1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9"/>
      <c r="B93" s="9"/>
      <c r="C93" s="9"/>
      <c r="D93" s="10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9"/>
      <c r="B94" s="9"/>
      <c r="C94" s="9"/>
      <c r="D94" s="10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9"/>
      <c r="B95" s="9"/>
      <c r="C95" s="9"/>
      <c r="D95" s="1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9"/>
      <c r="B96" s="9"/>
      <c r="C96" s="9"/>
      <c r="D96" s="10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9"/>
      <c r="B97" s="9"/>
      <c r="C97" s="9"/>
      <c r="D97" s="10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A98" s="9"/>
      <c r="B98" s="9"/>
      <c r="C98" s="9"/>
      <c r="D98" s="10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A99" s="9"/>
      <c r="B99" s="9"/>
      <c r="C99" s="9"/>
      <c r="D99" s="10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A100" s="9"/>
      <c r="B100" s="9"/>
      <c r="C100" s="9"/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A101" s="9"/>
      <c r="B101" s="9"/>
      <c r="C101" s="9"/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A102" s="9"/>
      <c r="B102" s="9"/>
      <c r="C102" s="9"/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A103" s="9"/>
      <c r="B103" s="9"/>
      <c r="C103" s="9"/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A104" s="9"/>
      <c r="B104" s="9"/>
      <c r="C104" s="9"/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A105" s="9"/>
      <c r="B105" s="9"/>
      <c r="C105" s="9"/>
      <c r="D105" s="10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A106" s="9"/>
      <c r="B106" s="9"/>
      <c r="C106" s="9"/>
      <c r="D106" s="10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A107" s="9"/>
      <c r="B107" s="9"/>
      <c r="C107" s="9"/>
      <c r="D107" s="10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A108" s="9"/>
      <c r="B108" s="9"/>
      <c r="C108" s="9"/>
      <c r="D108" s="10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A109" s="9"/>
      <c r="B109" s="9"/>
      <c r="C109" s="9"/>
      <c r="D109" s="10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A110" s="9"/>
      <c r="B110" s="9"/>
      <c r="C110" s="9"/>
      <c r="D110" s="10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9"/>
      <c r="B111" s="9"/>
      <c r="C111" s="9"/>
      <c r="D111" s="10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A112" s="9"/>
      <c r="B112" s="9"/>
      <c r="C112" s="9"/>
      <c r="D112" s="10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A113" s="9"/>
      <c r="B113" s="9"/>
      <c r="C113" s="9"/>
      <c r="D113" s="10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A114" s="9"/>
      <c r="B114" s="9"/>
      <c r="C114" s="9"/>
      <c r="D114" s="1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A115" s="9"/>
      <c r="B115" s="9"/>
      <c r="C115" s="9"/>
      <c r="D115" s="1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A116" s="9"/>
      <c r="B116" s="9"/>
      <c r="C116" s="9"/>
      <c r="D116" s="1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A117" s="9"/>
      <c r="B117" s="9"/>
      <c r="C117" s="9"/>
      <c r="D117" s="1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A118" s="9"/>
      <c r="B118" s="9"/>
      <c r="C118" s="9"/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A119" s="9"/>
      <c r="B119" s="9"/>
      <c r="C119" s="9"/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10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10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10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10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10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10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10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10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10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10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10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10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10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10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10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10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10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10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10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10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10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10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10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10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10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10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10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10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10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10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10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10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10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10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1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10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10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10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1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10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10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1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10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10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10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10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1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10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10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10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10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10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10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10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10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10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10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10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10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10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10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10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10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10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10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10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10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10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10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10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10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10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10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10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10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10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10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10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10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10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10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10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10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10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10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10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10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10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10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10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10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10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10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10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10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10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10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10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10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10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10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10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10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10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10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10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10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1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10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10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10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10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10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10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10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10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10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10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10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10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10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10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10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10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10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10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10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10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10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10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10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10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10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10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10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10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10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10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10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10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10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10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10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10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10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10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10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10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1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10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10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10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10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10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10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10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10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10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10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10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10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10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10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10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10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10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10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10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10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10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10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10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10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10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10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10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10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10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10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10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10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10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10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10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10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10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10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10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10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10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1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10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10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10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10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10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10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10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10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10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10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10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10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10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10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10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10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10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10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10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10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10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10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10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10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10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10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10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10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10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10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10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10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10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10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10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10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10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10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10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10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10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1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10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10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10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10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10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10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10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10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10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10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10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10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10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10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10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10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10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10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10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10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10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10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10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10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10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10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10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10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10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10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10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10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10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10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10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10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10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10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10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10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10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10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10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10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10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10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10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10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10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10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10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10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10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10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10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10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10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10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10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10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10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10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10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10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10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10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10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10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10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10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10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10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10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10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10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10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10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10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10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10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10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10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10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10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10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10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10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10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1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10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10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10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10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10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10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10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10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10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10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10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10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10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10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10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10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10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10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10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10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10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10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10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10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10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10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10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10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10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10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10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10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10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10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10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10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10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10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10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10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10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10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10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10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10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10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10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10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10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10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10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10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10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10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10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10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10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10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10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10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10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10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10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10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10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10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10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10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10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10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10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10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10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10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10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10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10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10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10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10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10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10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10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10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10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10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10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10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10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10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10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10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10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10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10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10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10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10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10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10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10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10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10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10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10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10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10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10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10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10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10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10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10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10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10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10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10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10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10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10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10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10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10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10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10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10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10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10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10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10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10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10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10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10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10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10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10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10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10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10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10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10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10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10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10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10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10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10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10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10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10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10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10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10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10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10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10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10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10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10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10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10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10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10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10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10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10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10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10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10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10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10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10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10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10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10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10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10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10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10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10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10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10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10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10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10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10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10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10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10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10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10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10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10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10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10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10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10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10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10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10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10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10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10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10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10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10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10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10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10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10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10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10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10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10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10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10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10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10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10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10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10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10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10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10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10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10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10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10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10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10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10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10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10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10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10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10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10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10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10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10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10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10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10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10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10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10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10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10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10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10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10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10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10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10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10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10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10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10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10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10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10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10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10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10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10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10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10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10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10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10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10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10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10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10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10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10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10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10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10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10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10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10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10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10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10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10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10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10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10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10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10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10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10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10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10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10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10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10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10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10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10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10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10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10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10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10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10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10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10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10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10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10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10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10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10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10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10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10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10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10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10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10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</sheetData>
  <mergeCells count="10">
    <mergeCell ref="A18:B18"/>
    <mergeCell ref="A19:B19"/>
    <mergeCell ref="A20:B20"/>
    <mergeCell ref="A6:C6"/>
    <mergeCell ref="A7:A8"/>
    <mergeCell ref="B7:B8"/>
    <mergeCell ref="C7:C8"/>
    <mergeCell ref="D7:D8"/>
    <mergeCell ref="M7:M8"/>
    <mergeCell ref="N7:N8"/>
  </mergeCells>
  <conditionalFormatting sqref="D1:P805 Q8:V20 Q27:U43">
    <cfRule type="cellIs" dxfId="0" priority="1" operator="lessThan">
      <formula>0</formula>
    </cfRule>
  </conditionalFormatting>
  <hyperlinks>
    <hyperlink r:id="rId1" ref="F2"/>
    <hyperlink r:id="rId2" ref="A6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/>
    </row>
    <row r="30">
      <c r="E30" s="5"/>
    </row>
    <row r="31">
      <c r="E31" s="5"/>
    </row>
  </sheetData>
  <drawing r:id="rId1"/>
</worksheet>
</file>