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요금제" sheetId="1" r:id="rId5"/>
    <sheet state="visible" name="유의사항" sheetId="2" r:id="rId6"/>
  </sheets>
  <definedNames/>
  <calcPr/>
</workbook>
</file>

<file path=xl/sharedStrings.xml><?xml version="1.0" encoding="utf-8"?>
<sst xmlns="http://schemas.openxmlformats.org/spreadsheetml/2006/main" count="39" uniqueCount="30">
  <si>
    <t>* 프로모션 : 2026.06.19 ~ 2026.06.22</t>
  </si>
  <si>
    <t>프로모션 링크</t>
  </si>
  <si>
    <t>* 접수기한 : 2026.06.20 17:30 조기종료</t>
  </si>
  <si>
    <t>* 개통기한 : 2026.06.22 23:59</t>
  </si>
  <si>
    <t>쿠폰팩 유심 7GB</t>
  </si>
  <si>
    <t>√</t>
  </si>
  <si>
    <t>년월</t>
  </si>
  <si>
    <t>M+</t>
  </si>
  <si>
    <t>요금제</t>
  </si>
  <si>
    <t>타임딜</t>
  </si>
  <si>
    <t>쿠폰팩</t>
  </si>
  <si>
    <t>유심/eSIM</t>
  </si>
  <si>
    <t>혜택</t>
  </si>
  <si>
    <t>실이득</t>
  </si>
  <si>
    <t>비고</t>
  </si>
  <si>
    <t>월평균</t>
  </si>
  <si>
    <t>3주차</t>
  </si>
  <si>
    <t>누적</t>
  </si>
  <si>
    <t>2026-06</t>
  </si>
  <si>
    <t>실사용, 5GB 추가지급</t>
  </si>
  <si>
    <t>2026-07</t>
  </si>
  <si>
    <t>2026-08</t>
  </si>
  <si>
    <t>2026-09</t>
  </si>
  <si>
    <t>2026-10</t>
  </si>
  <si>
    <t>2026-11</t>
  </si>
  <si>
    <t>2027-12</t>
  </si>
  <si>
    <t>-</t>
  </si>
  <si>
    <t>합계</t>
  </si>
  <si>
    <t>신세계 4만</t>
  </si>
  <si>
    <t>신세계 1만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</si>
</sst>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0.0"/>
      <color rgb="FF000000"/>
      <name val="Arial"/>
      <scheme val="minor"/>
    </font>
    <font>
      <color theme="1"/>
      <name val="Arial"/>
    </font>
    <font>
      <color theme="1"/>
      <name val="Arial"/>
      <scheme val="minor"/>
    </font>
    <font>
      <u/>
      <color rgb="FF0000FF"/>
      <name val="Arial"/>
    </font>
    <font>
      <u/>
      <color rgb="FF0000FF"/>
      <name val="&quot;맑은 고딕&quot;"/>
    </font>
    <font>
      <b/>
      <color rgb="FFFF0000"/>
      <name val="&quot;맑은 고딕&quot;"/>
    </font>
    <font>
      <color rgb="FF000000"/>
      <name val="&quot;맑은 고딕&quot;"/>
    </font>
    <font>
      <b/>
      <color rgb="FF000000"/>
      <name val="&quot;맑은 고딕&quot;"/>
    </font>
    <font>
      <b/>
      <color theme="1"/>
      <name val="Arial"/>
    </font>
    <font/>
    <font>
      <u/>
      <color rgb="FF0000FF"/>
      <name val="&quot;맑은 고딕&quot;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1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1" numFmtId="0" xfId="0" applyAlignment="1" applyFont="1">
      <alignment readingOrder="0" vertical="center"/>
    </xf>
    <xf borderId="0" fillId="0" fontId="1" numFmtId="0" xfId="0" applyFont="1"/>
    <xf borderId="0" fillId="0" fontId="2" numFmtId="0" xfId="0" applyAlignment="1" applyFont="1">
      <alignment horizontal="right"/>
    </xf>
    <xf borderId="0" fillId="0" fontId="3" numFmtId="0" xfId="0" applyAlignment="1" applyFont="1">
      <alignment readingOrder="0" vertical="center"/>
    </xf>
    <xf borderId="0" fillId="0" fontId="1" numFmtId="0" xfId="0" applyAlignment="1" applyFont="1">
      <alignment vertical="center"/>
    </xf>
    <xf borderId="0" fillId="0" fontId="2" numFmtId="0" xfId="0" applyAlignment="1" applyFont="1">
      <alignment readingOrder="0" vertical="center"/>
    </xf>
    <xf borderId="0" fillId="0" fontId="2" numFmtId="0" xfId="0" applyAlignment="1" applyFont="1">
      <alignment vertical="center"/>
    </xf>
    <xf borderId="0" fillId="0" fontId="4" numFmtId="0" xfId="0" applyAlignment="1" applyFont="1">
      <alignment horizontal="left" readingOrder="0" shrinkToFit="0" vertical="center" wrapText="0"/>
    </xf>
    <xf borderId="0" fillId="0" fontId="5" numFmtId="0" xfId="0" applyAlignment="1" applyFont="1">
      <alignment horizontal="center" readingOrder="0" shrinkToFit="0" vertical="center" wrapText="0"/>
    </xf>
    <xf borderId="0" fillId="0" fontId="6" numFmtId="0" xfId="0" applyAlignment="1" applyFont="1">
      <alignment horizontal="center" shrinkToFit="0" vertical="center" wrapText="0"/>
    </xf>
    <xf borderId="1" fillId="2" fontId="7" numFmtId="0" xfId="0" applyAlignment="1" applyBorder="1" applyFill="1" applyFont="1">
      <alignment horizontal="center" readingOrder="0" shrinkToFit="0" vertical="center" wrapText="0"/>
    </xf>
    <xf borderId="2" fillId="2" fontId="7" numFmtId="0" xfId="0" applyAlignment="1" applyBorder="1" applyFont="1">
      <alignment horizontal="center" readingOrder="0" shrinkToFit="0" vertical="center" wrapText="0"/>
    </xf>
    <xf borderId="3" fillId="2" fontId="7" numFmtId="0" xfId="0" applyAlignment="1" applyBorder="1" applyFont="1">
      <alignment horizontal="center" readingOrder="0" shrinkToFit="0" vertical="center" wrapText="0"/>
    </xf>
    <xf borderId="3" fillId="2" fontId="8" numFmtId="0" xfId="0" applyAlignment="1" applyBorder="1" applyFont="1">
      <alignment horizontal="center" vertical="center"/>
    </xf>
    <xf borderId="4" fillId="0" fontId="9" numFmtId="0" xfId="0" applyBorder="1" applyFont="1"/>
    <xf borderId="5" fillId="0" fontId="9" numFmtId="0" xfId="0" applyBorder="1" applyFont="1"/>
    <xf borderId="4" fillId="2" fontId="7" numFmtId="0" xfId="0" applyAlignment="1" applyBorder="1" applyFont="1">
      <alignment horizontal="center" readingOrder="0" shrinkToFit="0" vertical="center" wrapText="0"/>
    </xf>
    <xf borderId="5" fillId="2" fontId="7" numFmtId="0" xfId="0" applyAlignment="1" applyBorder="1" applyFont="1">
      <alignment horizontal="center" readingOrder="0" shrinkToFit="0" vertical="center" wrapText="0"/>
    </xf>
    <xf borderId="6" fillId="2" fontId="7" numFmtId="0" xfId="0" applyAlignment="1" applyBorder="1" applyFont="1">
      <alignment horizontal="center" readingOrder="0" shrinkToFit="0" vertical="center" wrapText="0"/>
    </xf>
    <xf borderId="6" fillId="0" fontId="9" numFmtId="0" xfId="0" applyBorder="1" applyFont="1"/>
    <xf quotePrefix="1" borderId="7" fillId="0" fontId="6" numFmtId="0" xfId="0" applyAlignment="1" applyBorder="1" applyFont="1">
      <alignment horizontal="center" readingOrder="0" shrinkToFit="0" vertical="center" wrapText="0"/>
    </xf>
    <xf borderId="0" fillId="0" fontId="6" numFmtId="0" xfId="0" applyAlignment="1" applyFont="1">
      <alignment horizontal="center" readingOrder="0" shrinkToFit="0" vertical="center" wrapText="0"/>
    </xf>
    <xf borderId="7" fillId="0" fontId="6" numFmtId="3" xfId="0" applyAlignment="1" applyBorder="1" applyFont="1" applyNumberFormat="1">
      <alignment horizontal="right" readingOrder="0" shrinkToFit="0" vertical="center" wrapText="0"/>
    </xf>
    <xf borderId="0" fillId="0" fontId="6" numFmtId="3" xfId="0" applyAlignment="1" applyFont="1" applyNumberFormat="1">
      <alignment horizontal="right" readingOrder="0" shrinkToFit="0" vertical="center" wrapText="0"/>
    </xf>
    <xf borderId="8" fillId="0" fontId="6" numFmtId="3" xfId="0" applyAlignment="1" applyBorder="1" applyFont="1" applyNumberFormat="1">
      <alignment horizontal="right" readingOrder="0" shrinkToFit="0" vertical="center" wrapText="0"/>
    </xf>
    <xf borderId="8" fillId="0" fontId="10" numFmtId="0" xfId="0" applyAlignment="1" applyBorder="1" applyFont="1">
      <alignment horizontal="center" readingOrder="0" shrinkToFit="0" vertical="center" wrapText="0"/>
    </xf>
    <xf borderId="8" fillId="0" fontId="1" numFmtId="3" xfId="0" applyAlignment="1" applyBorder="1" applyFont="1" applyNumberFormat="1">
      <alignment horizontal="right"/>
    </xf>
    <xf borderId="8" fillId="0" fontId="6" numFmtId="0" xfId="0" applyAlignment="1" applyBorder="1" applyFont="1">
      <alignment horizontal="center" shrinkToFit="0" vertical="center" wrapText="0"/>
    </xf>
    <xf borderId="7" fillId="0" fontId="6" numFmtId="0" xfId="0" applyAlignment="1" applyBorder="1" applyFont="1">
      <alignment horizontal="center" readingOrder="0" shrinkToFit="0" vertical="center" wrapText="0"/>
    </xf>
    <xf quotePrefix="1" borderId="4" fillId="0" fontId="6" numFmtId="0" xfId="0" applyAlignment="1" applyBorder="1" applyFont="1">
      <alignment horizontal="center" readingOrder="0" shrinkToFit="0" vertical="center" wrapText="0"/>
    </xf>
    <xf borderId="5" fillId="0" fontId="6" numFmtId="0" xfId="0" applyAlignment="1" applyBorder="1" applyFont="1">
      <alignment horizontal="center" readingOrder="0" shrinkToFit="0" vertical="center" wrapText="0"/>
    </xf>
    <xf borderId="4" fillId="0" fontId="6" numFmtId="3" xfId="0" applyAlignment="1" applyBorder="1" applyFont="1" applyNumberFormat="1">
      <alignment horizontal="right" readingOrder="0" shrinkToFit="0" vertical="center" wrapText="0"/>
    </xf>
    <xf borderId="5" fillId="0" fontId="6" numFmtId="3" xfId="0" applyAlignment="1" applyBorder="1" applyFont="1" applyNumberFormat="1">
      <alignment horizontal="right" readingOrder="0" shrinkToFit="0" vertical="center" wrapText="0"/>
    </xf>
    <xf borderId="6" fillId="0" fontId="6" numFmtId="3" xfId="0" applyAlignment="1" applyBorder="1" applyFont="1" applyNumberFormat="1">
      <alignment horizontal="right" readingOrder="0" shrinkToFit="0" vertical="center" wrapText="0"/>
    </xf>
    <xf borderId="6" fillId="0" fontId="6" numFmtId="0" xfId="0" applyAlignment="1" applyBorder="1" applyFont="1">
      <alignment horizontal="center" shrinkToFit="0" vertical="center" wrapText="0"/>
    </xf>
    <xf borderId="6" fillId="0" fontId="1" numFmtId="3" xfId="0" applyAlignment="1" applyBorder="1" applyFont="1" applyNumberFormat="1">
      <alignment horizontal="center"/>
    </xf>
    <xf borderId="9" fillId="2" fontId="7" numFmtId="0" xfId="0" applyAlignment="1" applyBorder="1" applyFont="1">
      <alignment horizontal="center" readingOrder="0" shrinkToFit="0" vertical="center" wrapText="0"/>
    </xf>
    <xf borderId="10" fillId="0" fontId="9" numFmtId="0" xfId="0" applyBorder="1" applyFont="1"/>
    <xf borderId="10" fillId="0" fontId="6" numFmtId="3" xfId="0" applyAlignment="1" applyBorder="1" applyFont="1" applyNumberFormat="1">
      <alignment horizontal="right" readingOrder="0" shrinkToFit="0" vertical="center" wrapText="0"/>
    </xf>
    <xf borderId="11" fillId="0" fontId="6" numFmtId="3" xfId="0" applyAlignment="1" applyBorder="1" applyFont="1" applyNumberFormat="1">
      <alignment horizontal="right" readingOrder="0" shrinkToFit="0" vertical="center" wrapText="0"/>
    </xf>
    <xf borderId="0" fillId="0" fontId="6" numFmtId="0" xfId="0" applyAlignment="1" applyFont="1">
      <alignment horizontal="right" shrinkToFit="0" vertical="center" wrapText="0"/>
    </xf>
  </cellXfs>
  <cellStyles count="1">
    <cellStyle xfId="0" name="Normal" builtinId="0"/>
  </cellStyles>
  <dxfs count="1">
    <dxf>
      <font>
        <color rgb="FFFF0000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6.png"/><Relationship Id="rId3" Type="http://schemas.openxmlformats.org/officeDocument/2006/relationships/image" Target="../media/image5.png"/><Relationship Id="rId4" Type="http://schemas.openxmlformats.org/officeDocument/2006/relationships/image" Target="../media/image8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Relationship Id="rId3" Type="http://schemas.openxmlformats.org/officeDocument/2006/relationships/image" Target="../media/image9.png"/><Relationship Id="rId4" Type="http://schemas.openxmlformats.org/officeDocument/2006/relationships/image" Target="../media/image4.png"/><Relationship Id="rId5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18</xdr:row>
      <xdr:rowOff>0</xdr:rowOff>
    </xdr:from>
    <xdr:ext cx="4876800" cy="4724400"/>
    <xdr:pic>
      <xdr:nvPicPr>
        <xdr:cNvPr id="0" name="image3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41</xdr:row>
      <xdr:rowOff>123825</xdr:rowOff>
    </xdr:from>
    <xdr:ext cx="8601075" cy="4410075"/>
    <xdr:pic>
      <xdr:nvPicPr>
        <xdr:cNvPr id="0" name="image6.png" title="이미지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63</xdr:row>
      <xdr:rowOff>133350</xdr:rowOff>
    </xdr:from>
    <xdr:ext cx="8601075" cy="8496300"/>
    <xdr:pic>
      <xdr:nvPicPr>
        <xdr:cNvPr id="0" name="image5.png" title="이미지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771525</xdr:colOff>
      <xdr:row>17</xdr:row>
      <xdr:rowOff>200025</xdr:rowOff>
    </xdr:from>
    <xdr:ext cx="6076950" cy="4724400"/>
    <xdr:pic>
      <xdr:nvPicPr>
        <xdr:cNvPr id="0" name="image8.png" title="이미지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601200" cy="5181600"/>
    <xdr:pic>
      <xdr:nvPicPr>
        <xdr:cNvPr id="0" name="image2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25</xdr:row>
      <xdr:rowOff>200025</xdr:rowOff>
    </xdr:from>
    <xdr:ext cx="9601200" cy="6191250"/>
    <xdr:pic>
      <xdr:nvPicPr>
        <xdr:cNvPr id="0" name="image1.png" title="이미지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58</xdr:row>
      <xdr:rowOff>-209550</xdr:rowOff>
    </xdr:from>
    <xdr:ext cx="9601200" cy="4933950"/>
    <xdr:pic>
      <xdr:nvPicPr>
        <xdr:cNvPr id="0" name="image9.png" title="이미지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81</xdr:row>
      <xdr:rowOff>200025</xdr:rowOff>
    </xdr:from>
    <xdr:ext cx="9601200" cy="4400550"/>
    <xdr:pic>
      <xdr:nvPicPr>
        <xdr:cNvPr id="0" name="image4.png" title="이미지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103</xdr:row>
      <xdr:rowOff>200025</xdr:rowOff>
    </xdr:from>
    <xdr:ext cx="9601200" cy="6191250"/>
    <xdr:pic>
      <xdr:nvPicPr>
        <xdr:cNvPr id="0" name="image7.png" title="이미지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irect.lghellovision.net/event/viewEventDetail.do?returnTab=allli&amp;idxOfEvent=8291&amp;page=1&amp;newPage=Y" TargetMode="External"/><Relationship Id="rId2" Type="http://schemas.openxmlformats.org/officeDocument/2006/relationships/hyperlink" Target="https://online.lghellovision.net/onlineForm/introL.do?chnlId=LCH0000001&amp;dcTp=DC03&amp;salesGrpCd=SG0001&amp;repItemId=USIM_LG&amp;chgPln=PDLB000329&amp;iPrd=00&amp;iTerm=00&amp;sTp=30&amp;bsGrpTp=G999&amp;ctrtYn=N&amp;itemKC=118&amp;mgmRcmndmbrId=&amp;telecom=LGU&amp;ga4Index=&amp;ga4SelectRoute=&amp;ga4ItemCategory3=&amp;ga4ItemCategory4=&amp;ga4ItemListName=" TargetMode="External"/><Relationship Id="rId3" Type="http://schemas.openxmlformats.org/officeDocument/2006/relationships/hyperlink" Target="https://direct.lghellovision.net/m/rate/combineAccept.do?pcode=LT01434513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.88"/>
    <col customWidth="1" min="2" max="2" width="5.13"/>
    <col customWidth="1" min="3" max="3" width="7.63"/>
    <col customWidth="1" min="4" max="4" width="11.88"/>
    <col customWidth="1" min="5" max="9" width="10.13"/>
    <col customWidth="1" min="10" max="10" width="16.5"/>
  </cols>
  <sheetData>
    <row r="1">
      <c r="A1" s="2" t="s">
        <v>0</v>
      </c>
      <c r="E1" s="5" t="s">
        <v>1</v>
      </c>
      <c r="G1" s="6"/>
      <c r="H1" s="6"/>
      <c r="I1" s="6"/>
      <c r="J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>
      <c r="A2" s="7" t="s">
        <v>2</v>
      </c>
      <c r="E2" s="8"/>
      <c r="F2" s="8"/>
      <c r="G2" s="8"/>
      <c r="H2" s="8"/>
      <c r="I2" s="8"/>
      <c r="J2" s="8"/>
      <c r="K2" s="8"/>
      <c r="L2" s="8"/>
      <c r="P2" s="8"/>
      <c r="Q2" s="8"/>
      <c r="R2" s="8"/>
      <c r="S2" s="8"/>
      <c r="T2" s="8"/>
      <c r="U2" s="8"/>
      <c r="V2" s="8"/>
      <c r="W2" s="8"/>
    </row>
    <row r="3">
      <c r="A3" s="7" t="s">
        <v>3</v>
      </c>
      <c r="E3" s="8"/>
      <c r="F3" s="8"/>
      <c r="G3" s="8"/>
      <c r="H3" s="8"/>
      <c r="I3" s="8"/>
      <c r="J3" s="8"/>
      <c r="K3" s="8"/>
      <c r="L3" s="8"/>
      <c r="P3" s="8"/>
      <c r="Q3" s="8"/>
      <c r="R3" s="8"/>
      <c r="S3" s="8"/>
      <c r="T3" s="8"/>
      <c r="U3" s="8"/>
      <c r="V3" s="8"/>
      <c r="W3" s="8"/>
    </row>
    <row r="4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P4" s="8"/>
      <c r="Q4" s="8"/>
      <c r="R4" s="8"/>
      <c r="S4" s="8"/>
      <c r="T4" s="8"/>
      <c r="U4" s="8"/>
      <c r="V4" s="8"/>
      <c r="W4" s="8"/>
    </row>
    <row r="5">
      <c r="A5" s="9" t="s">
        <v>4</v>
      </c>
      <c r="D5" s="10" t="s">
        <v>5</v>
      </c>
      <c r="E5" s="10" t="s">
        <v>5</v>
      </c>
      <c r="F5" s="10" t="s">
        <v>5</v>
      </c>
      <c r="G5" s="11"/>
      <c r="H5" s="11"/>
      <c r="I5" s="11"/>
      <c r="J5" s="11"/>
      <c r="K5" s="8"/>
      <c r="L5" s="8"/>
      <c r="P5" s="8"/>
      <c r="Q5" s="8"/>
      <c r="R5" s="8"/>
      <c r="S5" s="8"/>
      <c r="T5" s="8"/>
      <c r="U5" s="8"/>
      <c r="V5" s="8"/>
      <c r="W5" s="8"/>
    </row>
    <row r="6">
      <c r="A6" s="12" t="s">
        <v>6</v>
      </c>
      <c r="B6" s="13" t="s">
        <v>7</v>
      </c>
      <c r="C6" s="12" t="s">
        <v>8</v>
      </c>
      <c r="D6" s="12" t="s">
        <v>9</v>
      </c>
      <c r="E6" s="13" t="s">
        <v>10</v>
      </c>
      <c r="F6" s="14" t="s">
        <v>11</v>
      </c>
      <c r="G6" s="13" t="s">
        <v>8</v>
      </c>
      <c r="H6" s="13" t="s">
        <v>12</v>
      </c>
      <c r="I6" s="14" t="s">
        <v>13</v>
      </c>
      <c r="J6" s="14" t="s">
        <v>14</v>
      </c>
      <c r="K6" s="15" t="s">
        <v>15</v>
      </c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>
      <c r="A7" s="16"/>
      <c r="B7" s="17"/>
      <c r="C7" s="16"/>
      <c r="D7" s="18" t="s">
        <v>16</v>
      </c>
      <c r="E7" s="19" t="s">
        <v>16</v>
      </c>
      <c r="F7" s="20" t="s">
        <v>16</v>
      </c>
      <c r="G7" s="19" t="s">
        <v>17</v>
      </c>
      <c r="H7" s="19" t="s">
        <v>17</v>
      </c>
      <c r="I7" s="20" t="s">
        <v>17</v>
      </c>
      <c r="J7" s="21"/>
      <c r="K7" s="21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</row>
    <row r="8">
      <c r="A8" s="22" t="s">
        <v>18</v>
      </c>
      <c r="B8" s="23">
        <v>0.0</v>
      </c>
      <c r="C8" s="24">
        <f>FLOOR(C9 / 30 * (30-18) / 10, 1) * 10</f>
        <v>7330</v>
      </c>
      <c r="D8" s="24">
        <v>0.0</v>
      </c>
      <c r="E8" s="25">
        <v>0.0</v>
      </c>
      <c r="F8" s="26">
        <v>0.0</v>
      </c>
      <c r="G8" s="25">
        <f t="shared" ref="G8:G14" si="1">SUM($C$8:C8)</f>
        <v>7330</v>
      </c>
      <c r="H8" s="25">
        <f t="shared" ref="H8:H14" si="2">SUMPRODUCT(($D$5:$F$5="√") * ($D$8:F8))</f>
        <v>0</v>
      </c>
      <c r="I8" s="26">
        <f t="shared" ref="I8:I14" si="3">H8-G8</f>
        <v>-7330</v>
      </c>
      <c r="J8" s="27" t="s">
        <v>19</v>
      </c>
      <c r="K8" s="28">
        <f>I8 </f>
        <v>-7330</v>
      </c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</row>
    <row r="9">
      <c r="A9" s="22" t="s">
        <v>20</v>
      </c>
      <c r="B9" s="23">
        <v>1.0</v>
      </c>
      <c r="C9" s="24">
        <v>18330.0</v>
      </c>
      <c r="D9" s="24">
        <v>40000.0</v>
      </c>
      <c r="E9" s="25">
        <v>5000.0</v>
      </c>
      <c r="F9" s="26">
        <v>10000.0</v>
      </c>
      <c r="G9" s="25">
        <f t="shared" si="1"/>
        <v>25660</v>
      </c>
      <c r="H9" s="25">
        <f t="shared" si="2"/>
        <v>55000</v>
      </c>
      <c r="I9" s="26">
        <f t="shared" si="3"/>
        <v>29340</v>
      </c>
      <c r="J9" s="29"/>
      <c r="K9" s="28">
        <f t="shared" ref="K9:K13" si="4">I9 / (B9)</f>
        <v>29340</v>
      </c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</row>
    <row r="10">
      <c r="A10" s="22" t="s">
        <v>21</v>
      </c>
      <c r="B10" s="23">
        <v>2.0</v>
      </c>
      <c r="C10" s="24">
        <v>18330.0</v>
      </c>
      <c r="D10" s="24">
        <v>40000.0</v>
      </c>
      <c r="E10" s="25">
        <v>5000.0</v>
      </c>
      <c r="F10" s="26">
        <v>10000.0</v>
      </c>
      <c r="G10" s="25">
        <f t="shared" si="1"/>
        <v>43990</v>
      </c>
      <c r="H10" s="25">
        <f t="shared" si="2"/>
        <v>110000</v>
      </c>
      <c r="I10" s="26">
        <f t="shared" si="3"/>
        <v>66010</v>
      </c>
      <c r="J10" s="29"/>
      <c r="K10" s="28">
        <f t="shared" si="4"/>
        <v>33005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</row>
    <row r="11">
      <c r="A11" s="30" t="s">
        <v>22</v>
      </c>
      <c r="B11" s="23">
        <v>3.0</v>
      </c>
      <c r="C11" s="24">
        <v>18330.0</v>
      </c>
      <c r="D11" s="24">
        <v>40000.0</v>
      </c>
      <c r="E11" s="25">
        <v>5000.0</v>
      </c>
      <c r="F11" s="26">
        <v>10000.0</v>
      </c>
      <c r="G11" s="25">
        <f t="shared" si="1"/>
        <v>62320</v>
      </c>
      <c r="H11" s="25">
        <f t="shared" si="2"/>
        <v>165000</v>
      </c>
      <c r="I11" s="26">
        <f t="shared" si="3"/>
        <v>102680</v>
      </c>
      <c r="J11" s="29"/>
      <c r="K11" s="28">
        <f t="shared" si="4"/>
        <v>34226.66667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</row>
    <row r="12">
      <c r="A12" s="30" t="s">
        <v>23</v>
      </c>
      <c r="B12" s="23">
        <v>4.0</v>
      </c>
      <c r="C12" s="24">
        <v>18330.0</v>
      </c>
      <c r="D12" s="24">
        <v>40000.0</v>
      </c>
      <c r="E12" s="25">
        <v>5000.0</v>
      </c>
      <c r="F12" s="26">
        <v>0.0</v>
      </c>
      <c r="G12" s="25">
        <f t="shared" si="1"/>
        <v>80650</v>
      </c>
      <c r="H12" s="25">
        <f t="shared" si="2"/>
        <v>210000</v>
      </c>
      <c r="I12" s="26">
        <f t="shared" si="3"/>
        <v>129350</v>
      </c>
      <c r="J12" s="29"/>
      <c r="K12" s="28">
        <f t="shared" si="4"/>
        <v>32337.5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</row>
    <row r="13">
      <c r="A13" s="30" t="s">
        <v>24</v>
      </c>
      <c r="B13" s="23">
        <v>5.0</v>
      </c>
      <c r="C13" s="24">
        <f>FLOOR(C9 / 30 * (30-6) / 10, 1) * 10</f>
        <v>14660</v>
      </c>
      <c r="D13" s="24">
        <v>40000.0</v>
      </c>
      <c r="E13" s="25">
        <v>5000.0</v>
      </c>
      <c r="F13" s="26">
        <v>0.0</v>
      </c>
      <c r="G13" s="25">
        <f t="shared" si="1"/>
        <v>95310</v>
      </c>
      <c r="H13" s="25">
        <f t="shared" si="2"/>
        <v>255000</v>
      </c>
      <c r="I13" s="26">
        <f t="shared" si="3"/>
        <v>159690</v>
      </c>
      <c r="J13" s="29"/>
      <c r="K13" s="28">
        <f t="shared" si="4"/>
        <v>31938</v>
      </c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>
      <c r="A14" s="31" t="s">
        <v>25</v>
      </c>
      <c r="B14" s="32">
        <v>6.0</v>
      </c>
      <c r="C14" s="33">
        <v>0.0</v>
      </c>
      <c r="D14" s="33">
        <v>0.0</v>
      </c>
      <c r="E14" s="34">
        <v>0.0</v>
      </c>
      <c r="F14" s="35">
        <v>0.0</v>
      </c>
      <c r="G14" s="34">
        <f t="shared" si="1"/>
        <v>95310</v>
      </c>
      <c r="H14" s="34">
        <f t="shared" si="2"/>
        <v>255000</v>
      </c>
      <c r="I14" s="35">
        <f t="shared" si="3"/>
        <v>159690</v>
      </c>
      <c r="J14" s="36"/>
      <c r="K14" s="37" t="s">
        <v>26</v>
      </c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</row>
    <row r="15">
      <c r="A15" s="38" t="s">
        <v>27</v>
      </c>
      <c r="B15" s="39"/>
      <c r="C15" s="40">
        <f>SUM(C8:C14)</f>
        <v>95310</v>
      </c>
      <c r="D15" s="41">
        <f t="shared" ref="D15:F15" si="5">SUMPRODUCT((D$5="√") * (D$8:D14))</f>
        <v>200000</v>
      </c>
      <c r="E15" s="41">
        <f t="shared" si="5"/>
        <v>25000</v>
      </c>
      <c r="F15" s="40">
        <f t="shared" si="5"/>
        <v>30000</v>
      </c>
      <c r="G15" s="42"/>
      <c r="H15" s="42"/>
      <c r="I15" s="42"/>
      <c r="J15" s="11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>
      <c r="A16" s="18" t="s">
        <v>12</v>
      </c>
      <c r="B16" s="21"/>
      <c r="C16" s="35">
        <f>SUMIF(D5:F5, "√", D15:F15)</f>
        <v>255000</v>
      </c>
      <c r="D16" s="23" t="s">
        <v>28</v>
      </c>
      <c r="E16" s="11"/>
      <c r="F16" s="23" t="s">
        <v>29</v>
      </c>
      <c r="G16" s="11"/>
      <c r="H16" s="11"/>
      <c r="I16" s="11"/>
      <c r="J16" s="11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</row>
    <row r="17">
      <c r="A17" s="18" t="s">
        <v>13</v>
      </c>
      <c r="B17" s="21"/>
      <c r="C17" s="35">
        <f>C16-C15</f>
        <v>159690</v>
      </c>
      <c r="D17" s="11"/>
      <c r="E17" s="11"/>
      <c r="F17" s="11"/>
      <c r="G17" s="11"/>
      <c r="H17" s="11"/>
      <c r="I17" s="11"/>
      <c r="J17" s="11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</row>
    <row r="18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</row>
    <row r="19">
      <c r="A19" s="1"/>
      <c r="B19" s="3"/>
      <c r="C19" s="3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>
      <c r="A20" s="1"/>
      <c r="B20" s="3"/>
      <c r="C20" s="3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>
      <c r="A21" s="1"/>
      <c r="B21" s="3"/>
      <c r="C21" s="3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</row>
    <row r="23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</row>
    <row r="24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</row>
    <row r="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</row>
    <row r="26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</row>
    <row r="27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</row>
    <row r="28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</row>
    <row r="29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</row>
    <row r="30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</row>
    <row r="3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</row>
    <row r="3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</row>
    <row r="33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</row>
    <row r="34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</row>
    <row r="3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</row>
    <row r="36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</row>
    <row r="37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</row>
    <row r="38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</row>
    <row r="39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</row>
    <row r="40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</row>
    <row r="4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</row>
    <row r="4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</row>
    <row r="4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</row>
    <row r="44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</row>
    <row r="4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</row>
    <row r="46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</row>
    <row r="47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</row>
    <row r="48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</row>
    <row r="49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</row>
    <row r="50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</row>
    <row r="5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</row>
    <row r="5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</row>
    <row r="53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</row>
    <row r="54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</row>
    <row r="5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</row>
    <row r="56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</row>
    <row r="6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</row>
    <row r="84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</row>
    <row r="8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</row>
    <row r="86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</row>
    <row r="87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</row>
    <row r="88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</row>
    <row r="89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</row>
    <row r="90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</row>
    <row r="9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</row>
    <row r="92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</row>
    <row r="93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</row>
    <row r="94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</row>
    <row r="9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</row>
    <row r="96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</row>
    <row r="97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</row>
    <row r="98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</row>
    <row r="99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</row>
    <row r="100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</row>
    <row r="10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</row>
    <row r="102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</row>
    <row r="103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</row>
    <row r="104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</row>
    <row r="10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</row>
    <row r="106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</row>
    <row r="107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</row>
    <row r="108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</row>
    <row r="109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</row>
    <row r="110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</row>
    <row r="1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</row>
    <row r="112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</row>
    <row r="113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</row>
    <row r="114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</row>
    <row r="11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</row>
    <row r="116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</row>
    <row r="117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</row>
    <row r="118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</row>
    <row r="119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</row>
  </sheetData>
  <mergeCells count="12">
    <mergeCell ref="J6:J7"/>
    <mergeCell ref="K6:K7"/>
    <mergeCell ref="A15:B15"/>
    <mergeCell ref="A16:B16"/>
    <mergeCell ref="A17:B17"/>
    <mergeCell ref="A1:D1"/>
    <mergeCell ref="A2:D2"/>
    <mergeCell ref="A3:D3"/>
    <mergeCell ref="A5:C5"/>
    <mergeCell ref="A6:A7"/>
    <mergeCell ref="B6:B7"/>
    <mergeCell ref="C6:C7"/>
  </mergeCells>
  <conditionalFormatting sqref="D8:F15 G8:I14">
    <cfRule type="cellIs" dxfId="0" priority="1" operator="lessThan">
      <formula>0</formula>
    </cfRule>
  </conditionalFormatting>
  <conditionalFormatting sqref="D11:D13">
    <cfRule type="cellIs" dxfId="0" priority="2" operator="lessThan">
      <formula>0</formula>
    </cfRule>
  </conditionalFormatting>
  <conditionalFormatting sqref="K8:K14">
    <cfRule type="cellIs" dxfId="0" priority="3" operator="lessThan">
      <formula>0</formula>
    </cfRule>
  </conditionalFormatting>
  <hyperlinks>
    <hyperlink r:id="rId1" ref="E1"/>
    <hyperlink r:id="rId2" ref="A5"/>
    <hyperlink r:id="rId3" ref="J8"/>
  </hyperlinks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5">
      <c r="D15" s="1"/>
      <c r="E15" s="3"/>
      <c r="F15" s="3"/>
    </row>
    <row r="16">
      <c r="D16" s="1"/>
      <c r="E16" s="3"/>
      <c r="F16" s="3"/>
    </row>
    <row r="30">
      <c r="E30" s="4"/>
    </row>
    <row r="31">
      <c r="E31" s="4"/>
    </row>
  </sheetData>
  <drawing r:id="rId1"/>
</worksheet>
</file>