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<sst xmlns="http://schemas.openxmlformats.org/spreadsheetml/2006/main" count="39" uniqueCount="29">
  <si>
    <t>* 프로모션 : 2026.05.28 ~ 2026.05.31</t>
  </si>
  <si>
    <t>프로모션 링크</t>
  </si>
  <si>
    <t>YOUNG (1GB+/통화기본)</t>
  </si>
  <si>
    <t>√</t>
  </si>
  <si>
    <t>년월</t>
  </si>
  <si>
    <t>M+</t>
  </si>
  <si>
    <t>요금제</t>
  </si>
  <si>
    <t>올리브영</t>
  </si>
  <si>
    <t>깜짝타임딜</t>
  </si>
  <si>
    <t>유심</t>
  </si>
  <si>
    <t>친구추천</t>
  </si>
  <si>
    <t>혜택</t>
  </si>
  <si>
    <t>실이득</t>
  </si>
  <si>
    <t>비고</t>
  </si>
  <si>
    <t>월평균</t>
  </si>
  <si>
    <t>16일</t>
  </si>
  <si>
    <t>20일</t>
  </si>
  <si>
    <t>-</t>
  </si>
  <si>
    <t>누적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</si>
  <si>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</si>
  <si>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</si>
  <si>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</si>
  <si>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</si>
  <si>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</si>
  <si>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</si>
  <si>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</si>
  <si>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</si>
  <si>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합계</t>
  </si>
  <si>
    <t>80% 반영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</si>
</sst>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u/>
      <color rgb="FF0000FF"/>
      <name val="Arial"/>
    </font>
    <font>
      <color theme="1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u/>
      <color rgb="FF0000FF"/>
      <name val="&quot;맑은 고딕&quot;"/>
    </font>
    <font>
      <b/>
      <color rgb="FF000000"/>
      <name val="&quot;맑은 고딕&quot;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1" numFmtId="0" xfId="0" applyAlignment="1" applyFont="1">
      <alignment vertical="center"/>
    </xf>
    <xf borderId="0" fillId="0" fontId="7" numFmtId="0" xfId="0" applyAlignment="1" applyFont="1">
      <alignment horizontal="left" readingOrder="0" shrinkToFit="0" vertical="center" wrapText="0"/>
    </xf>
    <xf borderId="1" fillId="2" fontId="8" numFmtId="0" xfId="0" applyAlignment="1" applyBorder="1" applyFill="1" applyFont="1">
      <alignment horizontal="center" readingOrder="0" shrinkToFit="0" vertical="center" wrapText="0"/>
    </xf>
    <xf borderId="2" fillId="2" fontId="8" numFmtId="0" xfId="0" applyAlignment="1" applyBorder="1" applyFont="1">
      <alignment horizontal="center" readingOrder="0" shrinkToFit="0" vertical="center" wrapText="0"/>
    </xf>
    <xf borderId="3" fillId="2" fontId="8" numFmtId="0" xfId="0" applyAlignment="1" applyBorder="1" applyFont="1">
      <alignment horizontal="center" readingOrder="0" shrinkToFit="0" vertical="center" wrapText="0"/>
    </xf>
    <xf borderId="3" fillId="2" fontId="9" numFmtId="0" xfId="0" applyAlignment="1" applyBorder="1" applyFont="1">
      <alignment horizontal="center" vertical="center"/>
    </xf>
    <xf borderId="4" fillId="0" fontId="10" numFmtId="0" xfId="0" applyBorder="1" applyFont="1"/>
    <xf borderId="5" fillId="0" fontId="10" numFmtId="0" xfId="0" applyBorder="1" applyFont="1"/>
    <xf borderId="4" fillId="2" fontId="8" numFmtId="0" xfId="0" applyAlignment="1" applyBorder="1" applyFont="1">
      <alignment horizontal="center" readingOrder="0" shrinkToFit="0" vertical="center" wrapText="0"/>
    </xf>
    <xf borderId="5" fillId="2" fontId="8" numFmtId="0" xfId="0" applyAlignment="1" applyBorder="1" applyFont="1">
      <alignment horizontal="center" readingOrder="0" shrinkToFit="0" vertical="center" wrapText="0"/>
    </xf>
    <xf borderId="6" fillId="2" fontId="8" numFmtId="0" xfId="0" applyAlignment="1" applyBorder="1" applyFont="1">
      <alignment horizontal="center" readingOrder="0" shrinkToFit="0" vertical="center" wrapText="0"/>
    </xf>
    <xf borderId="6" fillId="0" fontId="10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borderId="8" fillId="0" fontId="2" numFmtId="3" xfId="0" applyAlignment="1" applyBorder="1" applyFont="1" applyNumberFormat="1">
      <alignment horizontal="right"/>
    </xf>
    <xf borderId="7" fillId="0" fontId="6" numFmtId="0" xfId="0" applyAlignment="1" applyBorder="1" applyFont="1">
      <alignment horizontal="center" readingOrder="0" shrinkToFit="0" vertical="center" wrapText="0"/>
    </xf>
    <xf quotePrefix="1" borderId="4" fillId="0" fontId="6" numFmtId="0" xfId="0" applyAlignment="1" applyBorder="1" applyFon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6" fillId="0" fontId="2" numFmtId="3" xfId="0" applyAlignment="1" applyBorder="1" applyFont="1" applyNumberFormat="1">
      <alignment horizontal="center"/>
    </xf>
    <xf borderId="9" fillId="2" fontId="8" numFmtId="0" xfId="0" applyAlignment="1" applyBorder="1" applyFont="1">
      <alignment horizontal="center" readingOrder="0" shrinkToFit="0" vertical="center" wrapText="0"/>
    </xf>
    <xf borderId="10" fillId="0" fontId="10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17</xdr:row>
      <xdr:rowOff>0</xdr:rowOff>
    </xdr:from>
    <xdr:ext cx="5953125" cy="27717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30</xdr:row>
      <xdr:rowOff>171450</xdr:rowOff>
    </xdr:from>
    <xdr:ext cx="4876800" cy="5038725"/>
    <xdr:pic>
      <xdr:nvPicPr>
        <xdr:cNvPr id="0" name="image3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38</xdr:row>
      <xdr:rowOff>161925</xdr:rowOff>
    </xdr:from>
    <xdr:ext cx="8629650" cy="153352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8629650" cy="7743825"/>
    <xdr:pic>
      <xdr:nvPicPr>
        <xdr:cNvPr id="0" name="image4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527" TargetMode="External"/><Relationship Id="rId2" Type="http://schemas.openxmlformats.org/officeDocument/2006/relationships/hyperlink" Target="https://www.uplusumobile.com/onsale/joinHowtoOpen?hpPpnSeq=560&amp;hpPpnCd=LPZ1005272&amp;upPpnCd=YOUNG_LTE&amp;openmktCd=&amp;sbscTypCd2=U&amp;sbscTypCd3=&amp;feeName=YOUNG%20(1GB%2B%2F%ED%86%B5%ED%99%94%EA%B8%B0%EB%B3%B8)&amp;feeType=USIM%2FESIM&amp;preEntryLocation=LINK_004&amp;urlHist1=%2Fproduct%2Fpric%2FpricDetail&amp;urlHist2=%2Fproduct%2Fpric%2Fusim%2FpricList&amp;urlHist3=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2.63"/>
    <col customWidth="1" min="6" max="10" width="10.13"/>
    <col customWidth="1" min="11" max="11" width="12.63"/>
  </cols>
  <sheetData>
    <row r="1">
      <c r="A1" s="2" t="s">
        <v>0</v>
      </c>
      <c r="E1" s="3" t="s">
        <v>1</v>
      </c>
      <c r="F1" s="4"/>
      <c r="G1" s="4"/>
      <c r="H1" s="4"/>
      <c r="I1" s="4"/>
      <c r="J1" s="4"/>
      <c r="K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>
      <c r="A2" s="5"/>
      <c r="B2" s="5"/>
      <c r="C2" s="5"/>
      <c r="D2" s="6"/>
      <c r="E2" s="6"/>
      <c r="F2" s="6"/>
      <c r="G2" s="6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>
      <c r="A3" s="9" t="s">
        <v>2</v>
      </c>
      <c r="D3" s="6" t="s">
        <v>3</v>
      </c>
      <c r="E3" s="6" t="s">
        <v>3</v>
      </c>
      <c r="F3" s="6" t="s">
        <v>3</v>
      </c>
      <c r="G3" s="6" t="s">
        <v>3</v>
      </c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>
      <c r="A4" s="10" t="s">
        <v>4</v>
      </c>
      <c r="B4" s="11" t="s">
        <v>5</v>
      </c>
      <c r="C4" s="10" t="s">
        <v>6</v>
      </c>
      <c r="D4" s="10" t="s">
        <v>7</v>
      </c>
      <c r="E4" s="11" t="s">
        <v>8</v>
      </c>
      <c r="F4" s="11" t="s">
        <v>9</v>
      </c>
      <c r="G4" s="12" t="s">
        <v>10</v>
      </c>
      <c r="H4" s="11" t="s">
        <v>6</v>
      </c>
      <c r="I4" s="11" t="s">
        <v>11</v>
      </c>
      <c r="J4" s="12" t="s">
        <v>12</v>
      </c>
      <c r="K4" s="12" t="s">
        <v>13</v>
      </c>
      <c r="L4" s="13" t="s">
        <v>14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>
      <c r="A5" s="14"/>
      <c r="B5" s="15"/>
      <c r="C5" s="14"/>
      <c r="D5" s="16" t="s">
        <v>15</v>
      </c>
      <c r="E5" s="17" t="s">
        <v>16</v>
      </c>
      <c r="F5" s="17" t="s">
        <v>16</v>
      </c>
      <c r="G5" s="18" t="s">
        <v>17</v>
      </c>
      <c r="H5" s="17" t="s">
        <v>18</v>
      </c>
      <c r="I5" s="17" t="s">
        <v>18</v>
      </c>
      <c r="J5" s="18" t="s">
        <v>18</v>
      </c>
      <c r="K5" s="19"/>
      <c r="L5" s="19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>
      <c r="A6" s="20" t="s">
        <v>19</v>
      </c>
      <c r="B6" s="21">
        <v>0.0</v>
      </c>
      <c r="C6" s="22">
        <f>FLOOR(C7 / 30 * (30-27) / 10, 1) * 10</f>
        <v>1090</v>
      </c>
      <c r="D6" s="22">
        <v>0.0</v>
      </c>
      <c r="E6" s="23">
        <v>0.0</v>
      </c>
      <c r="F6" s="23">
        <v>0.0</v>
      </c>
      <c r="G6" s="24">
        <v>20000.0</v>
      </c>
      <c r="H6" s="23">
        <f t="shared" ref="H6:H13" si="1">SUM($C$6:C6)</f>
        <v>1090</v>
      </c>
      <c r="I6" s="23">
        <f t="shared" ref="I6:I13" si="2">SUM($D$6:G6)</f>
        <v>20000</v>
      </c>
      <c r="J6" s="24">
        <f t="shared" ref="J6:J13" si="3">I6-H6</f>
        <v>18910</v>
      </c>
      <c r="K6" s="25"/>
      <c r="L6" s="26">
        <f t="shared" ref="L6:L12" si="4">J6 / (B6+1)</f>
        <v>18910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>
      <c r="A7" s="20" t="s">
        <v>20</v>
      </c>
      <c r="B7" s="21">
        <v>1.0</v>
      </c>
      <c r="C7" s="22">
        <v>10900.0</v>
      </c>
      <c r="D7" s="22">
        <f t="shared" ref="D7:D12" si="5">5000*0.8</f>
        <v>4000</v>
      </c>
      <c r="E7" s="23">
        <v>30000.0</v>
      </c>
      <c r="F7" s="23">
        <v>10000.0</v>
      </c>
      <c r="G7" s="24">
        <v>0.0</v>
      </c>
      <c r="H7" s="23">
        <f t="shared" si="1"/>
        <v>11990</v>
      </c>
      <c r="I7" s="23">
        <f t="shared" si="2"/>
        <v>64000</v>
      </c>
      <c r="J7" s="24">
        <f t="shared" si="3"/>
        <v>52010</v>
      </c>
      <c r="K7" s="25"/>
      <c r="L7" s="26">
        <f t="shared" si="4"/>
        <v>26005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>
      <c r="A8" s="20" t="s">
        <v>21</v>
      </c>
      <c r="B8" s="21">
        <v>2.0</v>
      </c>
      <c r="C8" s="22">
        <v>10900.0</v>
      </c>
      <c r="D8" s="22">
        <f t="shared" si="5"/>
        <v>4000</v>
      </c>
      <c r="E8" s="23">
        <v>30000.0</v>
      </c>
      <c r="F8" s="23">
        <v>10000.0</v>
      </c>
      <c r="G8" s="24">
        <v>0.0</v>
      </c>
      <c r="H8" s="23">
        <f t="shared" si="1"/>
        <v>22890</v>
      </c>
      <c r="I8" s="23">
        <f t="shared" si="2"/>
        <v>108000</v>
      </c>
      <c r="J8" s="24">
        <f t="shared" si="3"/>
        <v>85110</v>
      </c>
      <c r="K8" s="25"/>
      <c r="L8" s="26">
        <f t="shared" si="4"/>
        <v>28370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>
      <c r="A9" s="27" t="s">
        <v>22</v>
      </c>
      <c r="B9" s="21">
        <v>3.0</v>
      </c>
      <c r="C9" s="22">
        <v>10900.0</v>
      </c>
      <c r="D9" s="22">
        <f t="shared" si="5"/>
        <v>4000</v>
      </c>
      <c r="E9" s="23">
        <v>30000.0</v>
      </c>
      <c r="F9" s="23">
        <v>0.0</v>
      </c>
      <c r="G9" s="24">
        <v>0.0</v>
      </c>
      <c r="H9" s="23">
        <f t="shared" si="1"/>
        <v>33790</v>
      </c>
      <c r="I9" s="23">
        <f t="shared" si="2"/>
        <v>142000</v>
      </c>
      <c r="J9" s="24">
        <f t="shared" si="3"/>
        <v>108210</v>
      </c>
      <c r="K9" s="25"/>
      <c r="L9" s="26">
        <f t="shared" si="4"/>
        <v>27052.5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>
      <c r="A10" s="27" t="s">
        <v>23</v>
      </c>
      <c r="B10" s="21">
        <v>4.0</v>
      </c>
      <c r="C10" s="22">
        <v>10900.0</v>
      </c>
      <c r="D10" s="22">
        <f t="shared" si="5"/>
        <v>4000</v>
      </c>
      <c r="E10" s="23">
        <v>30000.0</v>
      </c>
      <c r="F10" s="23">
        <v>0.0</v>
      </c>
      <c r="G10" s="24">
        <v>0.0</v>
      </c>
      <c r="H10" s="23">
        <f t="shared" si="1"/>
        <v>44690</v>
      </c>
      <c r="I10" s="23">
        <f t="shared" si="2"/>
        <v>176000</v>
      </c>
      <c r="J10" s="24">
        <f t="shared" si="3"/>
        <v>131310</v>
      </c>
      <c r="K10" s="25"/>
      <c r="L10" s="26">
        <f t="shared" si="4"/>
        <v>26262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>
      <c r="A11" s="27" t="s">
        <v>24</v>
      </c>
      <c r="B11" s="21">
        <v>5.0</v>
      </c>
      <c r="C11" s="22">
        <v>10900.0</v>
      </c>
      <c r="D11" s="22">
        <f t="shared" si="5"/>
        <v>4000</v>
      </c>
      <c r="E11" s="23">
        <v>30000.0</v>
      </c>
      <c r="F11" s="23">
        <v>0.0</v>
      </c>
      <c r="G11" s="24">
        <v>0.0</v>
      </c>
      <c r="H11" s="23">
        <f t="shared" si="1"/>
        <v>55590</v>
      </c>
      <c r="I11" s="23">
        <f t="shared" si="2"/>
        <v>210000</v>
      </c>
      <c r="J11" s="24">
        <f t="shared" si="3"/>
        <v>154410</v>
      </c>
      <c r="K11" s="25"/>
      <c r="L11" s="26">
        <f t="shared" si="4"/>
        <v>25735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>
      <c r="A12" s="27" t="s">
        <v>25</v>
      </c>
      <c r="B12" s="21">
        <v>6.0</v>
      </c>
      <c r="C12" s="22">
        <v>10900.0</v>
      </c>
      <c r="D12" s="22">
        <f t="shared" si="5"/>
        <v>4000</v>
      </c>
      <c r="E12" s="23">
        <v>30000.0</v>
      </c>
      <c r="F12" s="23">
        <v>0.0</v>
      </c>
      <c r="G12" s="24">
        <v>0.0</v>
      </c>
      <c r="H12" s="23">
        <f t="shared" si="1"/>
        <v>66490</v>
      </c>
      <c r="I12" s="23">
        <f t="shared" si="2"/>
        <v>244000</v>
      </c>
      <c r="J12" s="24">
        <f t="shared" si="3"/>
        <v>177510</v>
      </c>
      <c r="K12" s="25"/>
      <c r="L12" s="26">
        <f t="shared" si="4"/>
        <v>25358.57143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>
      <c r="A13" s="28" t="s">
        <v>26</v>
      </c>
      <c r="B13" s="29">
        <v>7.0</v>
      </c>
      <c r="C13" s="30">
        <v>0.0</v>
      </c>
      <c r="D13" s="30">
        <v>0.0</v>
      </c>
      <c r="E13" s="31">
        <v>0.0</v>
      </c>
      <c r="F13" s="31">
        <v>0.0</v>
      </c>
      <c r="G13" s="32">
        <v>0.0</v>
      </c>
      <c r="H13" s="31">
        <f t="shared" si="1"/>
        <v>66490</v>
      </c>
      <c r="I13" s="31">
        <f t="shared" si="2"/>
        <v>244000</v>
      </c>
      <c r="J13" s="32">
        <f t="shared" si="3"/>
        <v>177510</v>
      </c>
      <c r="K13" s="33"/>
      <c r="L13" s="34" t="s">
        <v>17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>
      <c r="A14" s="35" t="s">
        <v>27</v>
      </c>
      <c r="B14" s="36"/>
      <c r="C14" s="37">
        <f t="shared" ref="C14:G14" si="6">SUM(C6:C13)</f>
        <v>66490</v>
      </c>
      <c r="D14" s="38">
        <f t="shared" si="6"/>
        <v>24000</v>
      </c>
      <c r="E14" s="38">
        <f t="shared" si="6"/>
        <v>180000</v>
      </c>
      <c r="F14" s="38">
        <f t="shared" si="6"/>
        <v>20000</v>
      </c>
      <c r="G14" s="37">
        <f t="shared" si="6"/>
        <v>20000</v>
      </c>
      <c r="H14" s="39"/>
      <c r="I14" s="39"/>
      <c r="J14" s="39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>
      <c r="A15" s="16" t="s">
        <v>11</v>
      </c>
      <c r="B15" s="19"/>
      <c r="C15" s="32">
        <f>SUMIF(D3:G3, "√", D14:G14)</f>
        <v>244000</v>
      </c>
      <c r="D15" s="21" t="s">
        <v>28</v>
      </c>
      <c r="E15" s="7"/>
      <c r="F15" s="7"/>
      <c r="G15" s="7"/>
      <c r="H15" s="7"/>
      <c r="I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>
      <c r="A16" s="16" t="s">
        <v>12</v>
      </c>
      <c r="B16" s="19"/>
      <c r="C16" s="32">
        <f>C15-C14</f>
        <v>177510</v>
      </c>
      <c r="D16" s="7"/>
      <c r="E16" s="7"/>
      <c r="F16" s="7"/>
      <c r="G16" s="7"/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</sheetData>
  <mergeCells count="10">
    <mergeCell ref="A14:B14"/>
    <mergeCell ref="A15:B15"/>
    <mergeCell ref="A16:B16"/>
    <mergeCell ref="A1:D1"/>
    <mergeCell ref="A3:C3"/>
    <mergeCell ref="A4:A5"/>
    <mergeCell ref="B4:B5"/>
    <mergeCell ref="C4:C5"/>
    <mergeCell ref="K4:K5"/>
    <mergeCell ref="L4:L5"/>
  </mergeCells>
  <hyperlinks>
    <hyperlink r:id="rId1" ref="E1"/>
    <hyperlink r:id="rId2" ref="A3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1"/>
    </row>
    <row r="31">
      <c r="E31" s="1"/>
    </row>
  </sheetData>
  <drawing r:id="rId1"/>
</worksheet>
</file>